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meetingsirinthon\files\weerayooth\"/>
    </mc:Choice>
  </mc:AlternateContent>
  <xr:revisionPtr revIDLastSave="0" documentId="13_ncr:1_{950DBD0C-8266-42C1-82B6-4529BA325599}" xr6:coauthVersionLast="47" xr6:coauthVersionMax="47" xr10:uidLastSave="{00000000-0000-0000-0000-000000000000}"/>
  <bookViews>
    <workbookView xWindow="-120" yWindow="-120" windowWidth="20730" windowHeight="11160" activeTab="2" xr2:uid="{F44089BF-727E-4111-9DEB-D50E9113DB93}"/>
  </bookViews>
  <sheets>
    <sheet name="E-claim" sheetId="8" r:id="rId1"/>
    <sheet name="moph-claim" sheetId="10" r:id="rId2"/>
    <sheet name="KTB" sheetId="11" r:id="rId3"/>
    <sheet name="Total" sheetId="12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10" l="1"/>
  <c r="U12" i="10"/>
  <c r="U11" i="10"/>
  <c r="U10" i="10"/>
  <c r="U9" i="10"/>
  <c r="U7" i="10"/>
  <c r="U6" i="10"/>
  <c r="U8" i="10"/>
  <c r="T14" i="10"/>
  <c r="N14" i="10"/>
  <c r="H14" i="10"/>
  <c r="U14" i="10" l="1"/>
  <c r="R14" i="11" l="1"/>
  <c r="S14" i="11"/>
  <c r="T14" i="11"/>
  <c r="U14" i="11"/>
  <c r="V14" i="11"/>
  <c r="S14" i="10"/>
  <c r="N6" i="8"/>
  <c r="C6" i="12" s="1"/>
  <c r="N7" i="8"/>
  <c r="C7" i="12" s="1"/>
  <c r="N8" i="8"/>
  <c r="C8" i="12" s="1"/>
  <c r="N9" i="8"/>
  <c r="C9" i="12" s="1"/>
  <c r="N10" i="8"/>
  <c r="C10" i="12" s="1"/>
  <c r="N11" i="8"/>
  <c r="C11" i="12" s="1"/>
  <c r="N12" i="8"/>
  <c r="C12" i="12" s="1"/>
  <c r="N5" i="8"/>
  <c r="C5" i="12" s="1"/>
  <c r="F13" i="8"/>
  <c r="W10" i="11"/>
  <c r="E9" i="12" s="1"/>
  <c r="W12" i="11"/>
  <c r="E11" i="12" s="1"/>
  <c r="W13" i="11"/>
  <c r="E12" i="12" s="1"/>
  <c r="W6" i="11"/>
  <c r="E5" i="12" s="1"/>
  <c r="D11" i="12"/>
  <c r="D10" i="12"/>
  <c r="D12" i="12"/>
  <c r="D9" i="12"/>
  <c r="D8" i="12"/>
  <c r="D7" i="12"/>
  <c r="D6" i="12"/>
  <c r="D5" i="12"/>
  <c r="W11" i="11"/>
  <c r="E10" i="12" s="1"/>
  <c r="W9" i="11"/>
  <c r="E8" i="12" s="1"/>
  <c r="W8" i="11"/>
  <c r="E7" i="12" s="1"/>
  <c r="W7" i="11"/>
  <c r="E6" i="12" s="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L13" i="8"/>
  <c r="G14" i="10"/>
  <c r="M14" i="10"/>
  <c r="R14" i="10"/>
  <c r="L14" i="10"/>
  <c r="F14" i="10"/>
  <c r="E14" i="10"/>
  <c r="K14" i="10"/>
  <c r="Q14" i="10"/>
  <c r="P14" i="10"/>
  <c r="O14" i="10"/>
  <c r="J14" i="10"/>
  <c r="I14" i="10"/>
  <c r="D14" i="10"/>
  <c r="C14" i="10"/>
  <c r="J13" i="8"/>
  <c r="M13" i="8"/>
  <c r="K13" i="8"/>
  <c r="I13" i="8"/>
  <c r="H13" i="8"/>
  <c r="G13" i="8"/>
  <c r="E13" i="8"/>
  <c r="D13" i="8"/>
  <c r="C13" i="8"/>
  <c r="E13" i="12" l="1"/>
  <c r="F8" i="12"/>
  <c r="F5" i="12"/>
  <c r="F9" i="12"/>
  <c r="F12" i="12"/>
  <c r="F11" i="12"/>
  <c r="F7" i="12"/>
  <c r="D13" i="12"/>
  <c r="F10" i="12"/>
  <c r="F6" i="12"/>
  <c r="C13" i="12"/>
  <c r="N13" i="8"/>
  <c r="W14" i="11"/>
  <c r="F13" i="12" l="1"/>
</calcChain>
</file>

<file path=xl/sharedStrings.xml><?xml version="1.0" encoding="utf-8"?>
<sst xmlns="http://schemas.openxmlformats.org/spreadsheetml/2006/main" count="121" uniqueCount="52">
  <si>
    <t>ลำดับที่</t>
  </si>
  <si>
    <t>หน่วยบริการ</t>
  </si>
  <si>
    <t>กิจกรรม</t>
  </si>
  <si>
    <t>รพ.สต.คันไร่</t>
  </si>
  <si>
    <t>รพ.สิรินธร</t>
  </si>
  <si>
    <t>บริการวางแผนครอบครัว</t>
  </si>
  <si>
    <t>รพ.สต.ช่องเม็ก</t>
  </si>
  <si>
    <t>รพ.สต.แก่งศรีโคตร</t>
  </si>
  <si>
    <t>รพ.สต.คำก้อม</t>
  </si>
  <si>
    <t>รพ.สต.หัวสะพาน</t>
  </si>
  <si>
    <t>รพ.สต.คันเปือย</t>
  </si>
  <si>
    <t>รพ.สต.นิคม2</t>
  </si>
  <si>
    <t>ทดสอบการตั้งครรภ์</t>
  </si>
  <si>
    <t>ทันตกรรม ฝากครรภ์</t>
  </si>
  <si>
    <t>อัลตร้าซาวด์</t>
  </si>
  <si>
    <t>ฝากครรภ์</t>
  </si>
  <si>
    <t>หลังคลอด</t>
  </si>
  <si>
    <t>บริการแพทย์แผนไทย ยาสมุนไพร</t>
  </si>
  <si>
    <t>รวมทั้งสิ้น</t>
  </si>
  <si>
    <t>ที่มา จากเว็บระบบรายงานสำหรับหน่วยบริการในระบบหลักประกันสุขภาพแห่งชาติ (Mishos.nhso.go.th)</t>
  </si>
  <si>
    <t>Lab</t>
  </si>
  <si>
    <t>LAB ก่อนคลอด</t>
  </si>
  <si>
    <t>วัคซีน EPI</t>
  </si>
  <si>
    <t>วัคซีน DT</t>
  </si>
  <si>
    <t>ที่มา จากเว็บระบบรายงานระบบบูรณาการติดตามข้อมูลการจ่ายชดเชยโรคเฉพาะ (Seamless for DMIS)</t>
  </si>
  <si>
    <t xml:space="preserve"> ลำไส้ใหญ่และลำไส้ตรง(Fit Test)</t>
  </si>
  <si>
    <t>วัคซีน ไข้หวัดใหญ่</t>
  </si>
  <si>
    <t>ไวรัสตับอักเสบ ซี</t>
  </si>
  <si>
    <t>ไวรัสตับอักเสบ บี</t>
  </si>
  <si>
    <t>ยาเม็ดเสริมธาตุเหล็ก</t>
  </si>
  <si>
    <t>ค่าเก็บตัวอย่าง HPV DNA TEST</t>
  </si>
  <si>
    <t>ประมวลผลข้อมูล ณ วันที่ 26 กันยายน 2567 เวลา 09.30 น.</t>
  </si>
  <si>
    <t>สรุปยอดจัดสรรผลงาน Fee Schedule 68  แยกรายหน่วยบริการ อำเภอสิรินธร</t>
  </si>
  <si>
    <t>ประมวลผลข้อมูล ณ วันที่ 17  ธันวาคม 2567 เวลา 09.19 น.</t>
  </si>
  <si>
    <t>1 ตค 67</t>
  </si>
  <si>
    <t>15 ตค 67</t>
  </si>
  <si>
    <t>4 พย 67</t>
  </si>
  <si>
    <t>19 พย 67</t>
  </si>
  <si>
    <t>3 ธค 67</t>
  </si>
  <si>
    <t>ควบคุมป้องกันรักษาผู้ป่วย DM และ HT</t>
  </si>
  <si>
    <t>16 ตค 67</t>
  </si>
  <si>
    <t>17 ตค 67</t>
  </si>
  <si>
    <t xml:space="preserve">17 ตค 67 </t>
  </si>
  <si>
    <t>31 ตค 67</t>
  </si>
  <si>
    <t>15 พย 67</t>
  </si>
  <si>
    <t>30 พย 67</t>
  </si>
  <si>
    <t>ระบบงานที่บันทึก</t>
  </si>
  <si>
    <t>MOPH CLAIM</t>
  </si>
  <si>
    <t>KTB</t>
  </si>
  <si>
    <t xml:space="preserve">E-CLAIM </t>
  </si>
  <si>
    <t>ประมวลผลข้อมูล ณ วันที่ 20  ธันวาคม 2567 เวลา 14.50น.</t>
  </si>
  <si>
    <t>18 ธค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</si>
</sst>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22"/>
      <color theme="1"/>
      <name val="TH SarabunPSK"/>
      <family val="2"/>
    </font>
    <font>
      <b/>
      <sz val="14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4" fontId="2" fillId="2" borderId="1" xfId="0" applyNumberFormat="1" applyFont="1" applyFill="1" applyBorder="1"/>
    <xf numFmtId="4" fontId="2" fillId="3" borderId="1" xfId="0" applyNumberFormat="1" applyFont="1" applyFill="1" applyBorder="1"/>
    <xf numFmtId="4" fontId="1" fillId="2" borderId="1" xfId="0" applyNumberFormat="1" applyFont="1" applyFill="1" applyBorder="1"/>
    <xf numFmtId="0" fontId="2" fillId="0" borderId="0" xfId="0" applyFont="1"/>
    <xf numFmtId="4" fontId="3" fillId="3" borderId="1" xfId="0" applyNumberFormat="1" applyFont="1" applyFill="1" applyBorder="1"/>
    <xf numFmtId="0" fontId="0" fillId="2" borderId="3" xfId="0" applyFill="1" applyBorder="1" applyAlignment="1">
      <alignment horizontal="center" vertical="center"/>
    </xf>
    <xf numFmtId="4" fontId="2" fillId="4" borderId="1" xfId="0" applyNumberFormat="1" applyFont="1" applyFill="1" applyBorder="1"/>
    <xf numFmtId="4" fontId="2" fillId="4" borderId="3" xfId="0" applyNumberFormat="1" applyFont="1" applyFill="1" applyBorder="1"/>
    <xf numFmtId="4" fontId="2" fillId="5" borderId="3" xfId="0" applyNumberFormat="1" applyFont="1" applyFill="1" applyBorder="1"/>
    <xf numFmtId="4" fontId="2" fillId="2" borderId="8" xfId="0" applyNumberFormat="1" applyFont="1" applyFill="1" applyBorder="1" applyAlignment="1">
      <alignment horizontal="center"/>
    </xf>
    <xf numFmtId="4" fontId="2" fillId="6" borderId="3" xfId="0" applyNumberFormat="1" applyFont="1" applyFill="1" applyBorder="1"/>
    <xf numFmtId="4" fontId="0" fillId="0" borderId="0" xfId="0" applyNumberFormat="1"/>
    <xf numFmtId="4" fontId="2" fillId="2" borderId="5" xfId="0" applyNumberFormat="1" applyFont="1" applyFill="1" applyBorder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/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 vertical="center" textRotation="90"/>
    </xf>
    <xf numFmtId="4" fontId="4" fillId="2" borderId="7" xfId="0" applyNumberFormat="1" applyFont="1" applyFill="1" applyBorder="1" applyAlignment="1">
      <alignment horizontal="center" vertical="center" textRotation="90"/>
    </xf>
    <xf numFmtId="4" fontId="4" fillId="2" borderId="3" xfId="0" applyNumberFormat="1" applyFont="1" applyFill="1" applyBorder="1" applyAlignment="1">
      <alignment horizontal="center" vertical="center" textRotation="90"/>
    </xf>
    <xf numFmtId="4" fontId="2" fillId="2" borderId="7" xfId="0" applyNumberFormat="1" applyFont="1" applyFill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center"/>
    </xf>
    <xf numFmtId="4" fontId="2" fillId="5" borderId="5" xfId="0" applyNumberFormat="1" applyFont="1" applyFill="1" applyBorder="1" applyAlignment="1">
      <alignment horizontal="center"/>
    </xf>
    <xf numFmtId="4" fontId="2" fillId="4" borderId="4" xfId="0" applyNumberFormat="1" applyFont="1" applyFill="1" applyBorder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4" fontId="2" fillId="6" borderId="9" xfId="0" applyNumberFormat="1" applyFont="1" applyFill="1" applyBorder="1" applyAlignment="1">
      <alignment horizontal="center"/>
    </xf>
    <xf numFmtId="4" fontId="2" fillId="6" borderId="10" xfId="0" applyNumberFormat="1" applyFont="1" applyFill="1" applyBorder="1" applyAlignment="1">
      <alignment horizontal="center"/>
    </xf>
    <xf numFmtId="4" fontId="2" fillId="5" borderId="9" xfId="0" applyNumberFormat="1" applyFont="1" applyFill="1" applyBorder="1" applyAlignment="1">
      <alignment horizontal="center"/>
    </xf>
    <xf numFmtId="4" fontId="2" fillId="5" borderId="10" xfId="0" applyNumberFormat="1" applyFont="1" applyFill="1" applyBorder="1" applyAlignment="1">
      <alignment horizontal="center"/>
    </xf>
    <xf numFmtId="4" fontId="2" fillId="2" borderId="11" xfId="0" applyNumberFormat="1" applyFont="1" applyFill="1" applyBorder="1" applyAlignment="1">
      <alignment horizontal="center"/>
    </xf>
    <xf numFmtId="4" fontId="2" fillId="5" borderId="6" xfId="0" applyNumberFormat="1" applyFont="1" applyFill="1" applyBorder="1" applyAlignment="1">
      <alignment horizontal="center"/>
    </xf>
    <xf numFmtId="4" fontId="1" fillId="6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74320-B533-44B3-90FA-A0C25BE72AE9}">
  <dimension ref="A1:N16"/>
  <sheetViews>
    <sheetView topLeftCell="E2" zoomScale="90" zoomScaleNormal="90" workbookViewId="0">
      <selection activeCell="M11" sqref="M11"/>
    </sheetView>
  </sheetViews>
  <sheetFormatPr defaultRowHeight="14.25" x14ac:dyDescent="0.2"/>
  <cols>
    <col min="1" max="1" width="7.875" customWidth="1"/>
    <col min="2" max="2" width="16" customWidth="1"/>
    <col min="3" max="3" width="21.625" customWidth="1"/>
    <col min="4" max="4" width="18" customWidth="1"/>
    <col min="5" max="6" width="16.875" customWidth="1"/>
    <col min="7" max="7" width="11.875" customWidth="1"/>
    <col min="8" max="8" width="13.875" customWidth="1"/>
    <col min="9" max="10" width="14.5" customWidth="1"/>
    <col min="11" max="11" width="12.75" customWidth="1"/>
    <col min="12" max="12" width="26.5" customWidth="1"/>
    <col min="13" max="13" width="24.875" customWidth="1"/>
    <col min="14" max="14" width="14.875" customWidth="1"/>
    <col min="15" max="15" width="13.25" customWidth="1"/>
  </cols>
  <sheetData>
    <row r="1" spans="1:14" ht="21" x14ac:dyDescent="0.35">
      <c r="A1" s="7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21" x14ac:dyDescent="0.35">
      <c r="A3" s="22" t="s">
        <v>0</v>
      </c>
      <c r="B3" s="22" t="s">
        <v>1</v>
      </c>
      <c r="C3" s="24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18</v>
      </c>
    </row>
    <row r="4" spans="1:14" ht="21" x14ac:dyDescent="0.35">
      <c r="A4" s="23"/>
      <c r="B4" s="23"/>
      <c r="C4" s="4" t="s">
        <v>5</v>
      </c>
      <c r="D4" s="4" t="s">
        <v>12</v>
      </c>
      <c r="E4" s="4" t="s">
        <v>13</v>
      </c>
      <c r="F4" s="4" t="s">
        <v>29</v>
      </c>
      <c r="G4" s="4" t="s">
        <v>14</v>
      </c>
      <c r="H4" s="4" t="s">
        <v>15</v>
      </c>
      <c r="I4" s="4" t="s">
        <v>20</v>
      </c>
      <c r="J4" s="4" t="s">
        <v>21</v>
      </c>
      <c r="K4" s="4" t="s">
        <v>16</v>
      </c>
      <c r="L4" s="4" t="s">
        <v>25</v>
      </c>
      <c r="M4" s="4" t="s">
        <v>17</v>
      </c>
      <c r="N4" s="28"/>
    </row>
    <row r="5" spans="1:14" ht="23.25" x14ac:dyDescent="0.35">
      <c r="A5" s="3">
        <v>1</v>
      </c>
      <c r="B5" s="2" t="s">
        <v>3</v>
      </c>
      <c r="C5" s="2">
        <v>2080</v>
      </c>
      <c r="D5" s="2">
        <v>1200</v>
      </c>
      <c r="E5" s="2">
        <v>1000</v>
      </c>
      <c r="F5" s="31">
        <v>34880</v>
      </c>
      <c r="G5" s="6"/>
      <c r="H5" s="2">
        <v>7200</v>
      </c>
      <c r="I5" s="2">
        <v>0</v>
      </c>
      <c r="J5" s="2">
        <v>0</v>
      </c>
      <c r="K5" s="2">
        <v>2850</v>
      </c>
      <c r="L5" s="2">
        <v>0</v>
      </c>
      <c r="M5" s="2">
        <v>14611.02</v>
      </c>
      <c r="N5" s="8">
        <f>C5+D5+E5+H5+I5+J5+K5+L5+M5</f>
        <v>28941.02</v>
      </c>
    </row>
    <row r="6" spans="1:14" ht="23.25" x14ac:dyDescent="0.35">
      <c r="A6" s="3">
        <v>2</v>
      </c>
      <c r="B6" s="2" t="s">
        <v>6</v>
      </c>
      <c r="C6" s="2">
        <v>4980</v>
      </c>
      <c r="D6" s="2">
        <v>150</v>
      </c>
      <c r="E6" s="2">
        <v>7000</v>
      </c>
      <c r="F6" s="32"/>
      <c r="G6" s="6"/>
      <c r="H6" s="2">
        <v>19080</v>
      </c>
      <c r="I6" s="2">
        <v>0</v>
      </c>
      <c r="J6" s="2">
        <v>0</v>
      </c>
      <c r="K6" s="2">
        <v>0</v>
      </c>
      <c r="L6" s="2">
        <v>0</v>
      </c>
      <c r="M6" s="2">
        <v>8390.18</v>
      </c>
      <c r="N6" s="8">
        <f t="shared" ref="N6:N12" si="0">C6+D6+E6+H6+I6+J6+K6+L6+M6</f>
        <v>39600.18</v>
      </c>
    </row>
    <row r="7" spans="1:14" ht="23.25" x14ac:dyDescent="0.35">
      <c r="A7" s="3">
        <v>3</v>
      </c>
      <c r="B7" s="2" t="s">
        <v>7</v>
      </c>
      <c r="C7" s="2">
        <v>3360</v>
      </c>
      <c r="D7" s="2">
        <v>3675</v>
      </c>
      <c r="E7" s="2">
        <v>5500</v>
      </c>
      <c r="F7" s="32"/>
      <c r="G7" s="6"/>
      <c r="H7" s="2">
        <v>36000</v>
      </c>
      <c r="I7" s="2">
        <v>0</v>
      </c>
      <c r="J7" s="2">
        <v>0</v>
      </c>
      <c r="K7" s="2">
        <v>570</v>
      </c>
      <c r="L7" s="2">
        <v>0</v>
      </c>
      <c r="M7" s="2">
        <v>10452.379999999999</v>
      </c>
      <c r="N7" s="8">
        <f t="shared" si="0"/>
        <v>59557.38</v>
      </c>
    </row>
    <row r="8" spans="1:14" ht="23.25" x14ac:dyDescent="0.35">
      <c r="A8" s="3">
        <v>4</v>
      </c>
      <c r="B8" s="2" t="s">
        <v>8</v>
      </c>
      <c r="C8" s="2">
        <v>1380</v>
      </c>
      <c r="D8" s="2">
        <v>1050</v>
      </c>
      <c r="E8" s="2">
        <v>2500</v>
      </c>
      <c r="F8" s="32"/>
      <c r="G8" s="6"/>
      <c r="H8" s="2">
        <v>7920</v>
      </c>
      <c r="I8" s="2">
        <v>0</v>
      </c>
      <c r="J8" s="2">
        <v>0</v>
      </c>
      <c r="K8" s="2">
        <v>1590</v>
      </c>
      <c r="L8" s="2">
        <v>0</v>
      </c>
      <c r="M8" s="2">
        <v>24393.1</v>
      </c>
      <c r="N8" s="8">
        <f t="shared" si="0"/>
        <v>38833.1</v>
      </c>
    </row>
    <row r="9" spans="1:14" ht="23.25" x14ac:dyDescent="0.35">
      <c r="A9" s="3">
        <v>5</v>
      </c>
      <c r="B9" s="2" t="s">
        <v>9</v>
      </c>
      <c r="C9" s="2">
        <v>1800</v>
      </c>
      <c r="D9" s="2">
        <v>75</v>
      </c>
      <c r="E9" s="2">
        <v>0</v>
      </c>
      <c r="F9" s="32"/>
      <c r="G9" s="6"/>
      <c r="H9" s="2">
        <v>5040</v>
      </c>
      <c r="I9" s="2">
        <v>0</v>
      </c>
      <c r="J9" s="2">
        <v>0</v>
      </c>
      <c r="K9" s="2">
        <v>0</v>
      </c>
      <c r="L9" s="2">
        <v>0</v>
      </c>
      <c r="M9" s="2">
        <v>1181.3599999999999</v>
      </c>
      <c r="N9" s="8">
        <f t="shared" si="0"/>
        <v>8096.36</v>
      </c>
    </row>
    <row r="10" spans="1:14" ht="23.25" x14ac:dyDescent="0.35">
      <c r="A10" s="3">
        <v>6</v>
      </c>
      <c r="B10" s="2" t="s">
        <v>10</v>
      </c>
      <c r="C10" s="2">
        <v>16980</v>
      </c>
      <c r="D10" s="2">
        <v>7950</v>
      </c>
      <c r="E10" s="2">
        <v>0</v>
      </c>
      <c r="F10" s="32"/>
      <c r="G10" s="6"/>
      <c r="H10" s="2">
        <v>7200</v>
      </c>
      <c r="I10" s="2">
        <v>0</v>
      </c>
      <c r="J10" s="2">
        <v>0</v>
      </c>
      <c r="K10" s="2">
        <v>2565</v>
      </c>
      <c r="L10" s="2">
        <v>0</v>
      </c>
      <c r="M10" s="2">
        <v>5929.51</v>
      </c>
      <c r="N10" s="8">
        <f t="shared" si="0"/>
        <v>40624.51</v>
      </c>
    </row>
    <row r="11" spans="1:14" ht="23.25" x14ac:dyDescent="0.35">
      <c r="A11" s="3">
        <v>7</v>
      </c>
      <c r="B11" s="2" t="s">
        <v>11</v>
      </c>
      <c r="C11" s="2">
        <v>1740</v>
      </c>
      <c r="D11" s="2">
        <v>1800</v>
      </c>
      <c r="E11" s="2">
        <v>0</v>
      </c>
      <c r="F11" s="32"/>
      <c r="G11" s="6"/>
      <c r="H11" s="2">
        <v>12600</v>
      </c>
      <c r="I11" s="2">
        <v>0</v>
      </c>
      <c r="J11" s="2">
        <v>0</v>
      </c>
      <c r="K11" s="2">
        <v>1140</v>
      </c>
      <c r="L11" s="2">
        <v>0</v>
      </c>
      <c r="M11" s="2">
        <v>2166.1799999999998</v>
      </c>
      <c r="N11" s="8">
        <f t="shared" si="0"/>
        <v>19446.18</v>
      </c>
    </row>
    <row r="12" spans="1:14" ht="23.25" x14ac:dyDescent="0.35">
      <c r="A12" s="3">
        <v>8</v>
      </c>
      <c r="B12" s="2" t="s">
        <v>4</v>
      </c>
      <c r="C12" s="2">
        <v>4480</v>
      </c>
      <c r="D12" s="2">
        <v>0</v>
      </c>
      <c r="E12" s="2">
        <v>500</v>
      </c>
      <c r="F12" s="33"/>
      <c r="G12" s="2">
        <v>5600</v>
      </c>
      <c r="H12" s="2">
        <v>28080</v>
      </c>
      <c r="I12" s="2">
        <v>15000</v>
      </c>
      <c r="J12" s="2">
        <v>4750</v>
      </c>
      <c r="K12" s="2">
        <v>4185</v>
      </c>
      <c r="L12" s="2">
        <v>0</v>
      </c>
      <c r="M12" s="2">
        <v>5885.36</v>
      </c>
      <c r="N12" s="8">
        <f t="shared" si="0"/>
        <v>62880.36</v>
      </c>
    </row>
    <row r="13" spans="1:14" ht="23.25" x14ac:dyDescent="0.35">
      <c r="A13" s="29" t="s">
        <v>18</v>
      </c>
      <c r="B13" s="30"/>
      <c r="C13" s="5">
        <f>SUM(C5:C12)</f>
        <v>36800</v>
      </c>
      <c r="D13" s="5">
        <f t="shared" ref="D13:M13" si="1">SUM(D5:D12)</f>
        <v>15900</v>
      </c>
      <c r="E13" s="5">
        <f t="shared" si="1"/>
        <v>16500</v>
      </c>
      <c r="F13" s="5">
        <f>F5</f>
        <v>34880</v>
      </c>
      <c r="G13" s="5">
        <f t="shared" si="1"/>
        <v>5600</v>
      </c>
      <c r="H13" s="5">
        <f t="shared" si="1"/>
        <v>123120</v>
      </c>
      <c r="I13" s="5">
        <f t="shared" si="1"/>
        <v>15000</v>
      </c>
      <c r="J13" s="5">
        <f t="shared" si="1"/>
        <v>4750</v>
      </c>
      <c r="K13" s="5">
        <f t="shared" si="1"/>
        <v>12900</v>
      </c>
      <c r="L13" s="5">
        <f>SUM(L5:L12)</f>
        <v>0</v>
      </c>
      <c r="M13" s="5">
        <f t="shared" si="1"/>
        <v>73009.09</v>
      </c>
      <c r="N13" s="8">
        <f>SUM(C13:M13)</f>
        <v>338459.08999999997</v>
      </c>
    </row>
    <row r="15" spans="1:14" ht="21" x14ac:dyDescent="0.35">
      <c r="A15" s="1" t="s">
        <v>50</v>
      </c>
    </row>
    <row r="16" spans="1:14" ht="21" x14ac:dyDescent="0.35">
      <c r="A16" s="1" t="s">
        <v>19</v>
      </c>
    </row>
  </sheetData>
  <mergeCells count="6">
    <mergeCell ref="A3:A4"/>
    <mergeCell ref="B3:B4"/>
    <mergeCell ref="C3:M3"/>
    <mergeCell ref="N3:N4"/>
    <mergeCell ref="A13:B13"/>
    <mergeCell ref="F5:F12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A5C81-617F-4839-97C4-0978AC9049F6}">
  <dimension ref="A1:U17"/>
  <sheetViews>
    <sheetView topLeftCell="H2" zoomScale="90" zoomScaleNormal="90" workbookViewId="0">
      <selection activeCell="P10" sqref="P10"/>
    </sheetView>
  </sheetViews>
  <sheetFormatPr defaultRowHeight="14.25" x14ac:dyDescent="0.2"/>
  <cols>
    <col min="1" max="1" width="7.875" customWidth="1"/>
    <col min="2" max="2" width="16" customWidth="1"/>
    <col min="3" max="3" width="13.25" customWidth="1"/>
    <col min="4" max="8" width="14.25" customWidth="1"/>
    <col min="9" max="9" width="14.375" customWidth="1"/>
    <col min="10" max="10" width="11.875" customWidth="1"/>
    <col min="11" max="11" width="12.875" customWidth="1"/>
    <col min="12" max="12" width="12.375" customWidth="1"/>
    <col min="13" max="20" width="11.875" customWidth="1"/>
    <col min="21" max="21" width="14.875" customWidth="1"/>
    <col min="22" max="22" width="13.25" customWidth="1"/>
  </cols>
  <sheetData>
    <row r="1" spans="1:21" ht="21" x14ac:dyDescent="0.35">
      <c r="A1" s="7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ht="21" x14ac:dyDescent="0.35">
      <c r="A3" s="22" t="s">
        <v>0</v>
      </c>
      <c r="B3" s="22" t="s">
        <v>1</v>
      </c>
      <c r="C3" s="24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43"/>
      <c r="U3" s="27" t="s">
        <v>18</v>
      </c>
    </row>
    <row r="4" spans="1:21" ht="21" x14ac:dyDescent="0.35">
      <c r="A4" s="34"/>
      <c r="B4" s="34"/>
      <c r="C4" s="24" t="s">
        <v>22</v>
      </c>
      <c r="D4" s="25"/>
      <c r="E4" s="25"/>
      <c r="F4" s="25"/>
      <c r="G4" s="25"/>
      <c r="H4" s="16"/>
      <c r="I4" s="37" t="s">
        <v>23</v>
      </c>
      <c r="J4" s="38"/>
      <c r="K4" s="38"/>
      <c r="L4" s="38"/>
      <c r="M4" s="38"/>
      <c r="N4" s="17"/>
      <c r="O4" s="35" t="s">
        <v>39</v>
      </c>
      <c r="P4" s="36"/>
      <c r="Q4" s="36"/>
      <c r="R4" s="36"/>
      <c r="S4" s="36"/>
      <c r="T4" s="44"/>
      <c r="U4" s="28"/>
    </row>
    <row r="5" spans="1:21" ht="21" x14ac:dyDescent="0.35">
      <c r="A5" s="23"/>
      <c r="B5" s="23"/>
      <c r="C5" s="4" t="s">
        <v>34</v>
      </c>
      <c r="D5" s="4" t="s">
        <v>35</v>
      </c>
      <c r="E5" s="4" t="s">
        <v>36</v>
      </c>
      <c r="F5" s="4" t="s">
        <v>37</v>
      </c>
      <c r="G5" s="4" t="s">
        <v>38</v>
      </c>
      <c r="H5" s="4" t="s">
        <v>51</v>
      </c>
      <c r="I5" s="10" t="s">
        <v>34</v>
      </c>
      <c r="J5" s="10" t="s">
        <v>35</v>
      </c>
      <c r="K5" s="11" t="s">
        <v>36</v>
      </c>
      <c r="L5" s="11" t="s">
        <v>37</v>
      </c>
      <c r="M5" s="11" t="s">
        <v>38</v>
      </c>
      <c r="N5" s="11" t="s">
        <v>51</v>
      </c>
      <c r="O5" s="12" t="s">
        <v>34</v>
      </c>
      <c r="P5" s="12" t="s">
        <v>35</v>
      </c>
      <c r="Q5" s="12" t="s">
        <v>36</v>
      </c>
      <c r="R5" s="12" t="s">
        <v>37</v>
      </c>
      <c r="S5" s="12" t="s">
        <v>38</v>
      </c>
      <c r="T5" s="12" t="s">
        <v>51</v>
      </c>
      <c r="U5" s="9"/>
    </row>
    <row r="6" spans="1:21" ht="23.25" x14ac:dyDescent="0.35">
      <c r="A6" s="3">
        <v>1</v>
      </c>
      <c r="B6" s="2" t="s">
        <v>3</v>
      </c>
      <c r="C6" s="2">
        <v>1020</v>
      </c>
      <c r="D6" s="2">
        <v>0</v>
      </c>
      <c r="E6" s="2">
        <v>2760</v>
      </c>
      <c r="F6" s="2">
        <v>0</v>
      </c>
      <c r="G6" s="2">
        <v>1580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60</v>
      </c>
      <c r="N6" s="2">
        <v>20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8">
        <f>SUM(C6:T6)</f>
        <v>5440</v>
      </c>
    </row>
    <row r="7" spans="1:21" ht="23.25" x14ac:dyDescent="0.35">
      <c r="A7" s="3">
        <v>2</v>
      </c>
      <c r="B7" s="2" t="s">
        <v>6</v>
      </c>
      <c r="C7" s="2">
        <v>0</v>
      </c>
      <c r="D7" s="2">
        <v>0</v>
      </c>
      <c r="E7" s="2">
        <v>0</v>
      </c>
      <c r="F7" s="2">
        <v>12180</v>
      </c>
      <c r="G7" s="2">
        <v>2080</v>
      </c>
      <c r="H7" s="2">
        <v>0</v>
      </c>
      <c r="I7" s="2">
        <v>0</v>
      </c>
      <c r="J7" s="2">
        <v>0</v>
      </c>
      <c r="K7" s="2">
        <v>0</v>
      </c>
      <c r="L7" s="2">
        <v>60</v>
      </c>
      <c r="M7" s="2">
        <v>20</v>
      </c>
      <c r="N7" s="2">
        <v>20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8">
        <f>SUM(C7:T7)</f>
        <v>14360</v>
      </c>
    </row>
    <row r="8" spans="1:21" ht="23.25" x14ac:dyDescent="0.35">
      <c r="A8" s="3">
        <v>3</v>
      </c>
      <c r="B8" s="2" t="s">
        <v>7</v>
      </c>
      <c r="C8" s="2">
        <v>2240</v>
      </c>
      <c r="D8" s="2">
        <v>0</v>
      </c>
      <c r="E8" s="2">
        <v>3640</v>
      </c>
      <c r="F8" s="2">
        <v>0</v>
      </c>
      <c r="G8" s="2">
        <v>0</v>
      </c>
      <c r="H8" s="2">
        <v>3760</v>
      </c>
      <c r="I8" s="2">
        <v>0</v>
      </c>
      <c r="J8" s="2">
        <v>20</v>
      </c>
      <c r="K8" s="2">
        <v>100</v>
      </c>
      <c r="L8" s="2">
        <v>0</v>
      </c>
      <c r="M8" s="2">
        <v>0</v>
      </c>
      <c r="N8" s="2">
        <v>60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45">
        <v>4200</v>
      </c>
      <c r="U8" s="8">
        <f>SUM(C8:T8)</f>
        <v>14020</v>
      </c>
    </row>
    <row r="9" spans="1:21" ht="23.25" x14ac:dyDescent="0.35">
      <c r="A9" s="3">
        <v>4</v>
      </c>
      <c r="B9" s="2" t="s">
        <v>8</v>
      </c>
      <c r="C9" s="2">
        <v>1040</v>
      </c>
      <c r="D9" s="2">
        <v>0</v>
      </c>
      <c r="E9" s="2">
        <v>680</v>
      </c>
      <c r="F9" s="2">
        <v>0</v>
      </c>
      <c r="G9" s="2">
        <v>760</v>
      </c>
      <c r="H9" s="2">
        <v>0</v>
      </c>
      <c r="I9" s="2">
        <v>0</v>
      </c>
      <c r="J9" s="2">
        <v>0</v>
      </c>
      <c r="K9" s="2">
        <v>0</v>
      </c>
      <c r="L9" s="2">
        <v>20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8">
        <f>SUM(C9:T9)</f>
        <v>2500</v>
      </c>
    </row>
    <row r="10" spans="1:21" ht="23.25" x14ac:dyDescent="0.35">
      <c r="A10" s="3">
        <v>5</v>
      </c>
      <c r="B10" s="2" t="s">
        <v>9</v>
      </c>
      <c r="C10" s="2">
        <v>2980</v>
      </c>
      <c r="D10" s="2">
        <v>0</v>
      </c>
      <c r="E10" s="2">
        <v>0</v>
      </c>
      <c r="F10" s="2">
        <v>0</v>
      </c>
      <c r="G10" s="2">
        <v>1220</v>
      </c>
      <c r="H10" s="2">
        <v>120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8">
        <f>SUM(C10:T10)</f>
        <v>4320</v>
      </c>
    </row>
    <row r="11" spans="1:21" ht="23.25" x14ac:dyDescent="0.35">
      <c r="A11" s="3">
        <v>6</v>
      </c>
      <c r="B11" s="2" t="s">
        <v>10</v>
      </c>
      <c r="C11" s="2">
        <v>1020</v>
      </c>
      <c r="D11" s="2">
        <v>0</v>
      </c>
      <c r="E11" s="2">
        <v>780</v>
      </c>
      <c r="F11" s="2">
        <v>0</v>
      </c>
      <c r="G11" s="2">
        <v>760</v>
      </c>
      <c r="H11" s="2">
        <v>0</v>
      </c>
      <c r="I11" s="2">
        <v>20</v>
      </c>
      <c r="J11" s="2">
        <v>0</v>
      </c>
      <c r="K11" s="2">
        <v>20</v>
      </c>
      <c r="L11" s="2">
        <v>20</v>
      </c>
      <c r="M11" s="2">
        <v>20</v>
      </c>
      <c r="N11" s="2">
        <v>20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8">
        <f>SUM(C11:T11)</f>
        <v>2660</v>
      </c>
    </row>
    <row r="12" spans="1:21" ht="23.25" x14ac:dyDescent="0.35">
      <c r="A12" s="3">
        <v>7</v>
      </c>
      <c r="B12" s="2" t="s">
        <v>11</v>
      </c>
      <c r="C12" s="2">
        <v>780</v>
      </c>
      <c r="D12" s="2">
        <v>0</v>
      </c>
      <c r="E12" s="2">
        <v>0</v>
      </c>
      <c r="F12" s="2">
        <v>0</v>
      </c>
      <c r="G12" s="2">
        <v>900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8">
        <f>SUM(C12:T12)</f>
        <v>1680</v>
      </c>
    </row>
    <row r="13" spans="1:21" ht="23.25" x14ac:dyDescent="0.35">
      <c r="A13" s="3">
        <v>8</v>
      </c>
      <c r="B13" s="2" t="s">
        <v>4</v>
      </c>
      <c r="C13" s="2">
        <v>5240</v>
      </c>
      <c r="D13" s="2">
        <v>740</v>
      </c>
      <c r="E13" s="2">
        <v>760</v>
      </c>
      <c r="F13" s="2">
        <v>1220</v>
      </c>
      <c r="G13" s="2">
        <v>840</v>
      </c>
      <c r="H13" s="2">
        <v>860</v>
      </c>
      <c r="I13" s="2">
        <v>200</v>
      </c>
      <c r="J13" s="2">
        <v>0</v>
      </c>
      <c r="K13" s="2">
        <v>0</v>
      </c>
      <c r="L13" s="2">
        <v>100</v>
      </c>
      <c r="M13" s="2">
        <v>300</v>
      </c>
      <c r="N13" s="2">
        <v>260</v>
      </c>
      <c r="O13" s="2">
        <v>3460</v>
      </c>
      <c r="P13" s="2">
        <v>0</v>
      </c>
      <c r="Q13" s="2">
        <v>0</v>
      </c>
      <c r="R13" s="2">
        <v>0</v>
      </c>
      <c r="S13" s="2">
        <v>101555</v>
      </c>
      <c r="T13" s="2">
        <v>0</v>
      </c>
      <c r="U13" s="8">
        <f>SUM(C13:T13)</f>
        <v>115535</v>
      </c>
    </row>
    <row r="14" spans="1:21" ht="23.25" x14ac:dyDescent="0.35">
      <c r="A14" s="29" t="s">
        <v>18</v>
      </c>
      <c r="B14" s="30"/>
      <c r="C14" s="5">
        <f>SUM(C6:C13)</f>
        <v>14320</v>
      </c>
      <c r="D14" s="5">
        <f t="shared" ref="D14:R14" si="0">SUM(D6:D13)</f>
        <v>740</v>
      </c>
      <c r="E14" s="5">
        <f t="shared" si="0"/>
        <v>8620</v>
      </c>
      <c r="F14" s="5">
        <f t="shared" si="0"/>
        <v>13400</v>
      </c>
      <c r="G14" s="5">
        <f t="shared" si="0"/>
        <v>8140</v>
      </c>
      <c r="H14" s="5">
        <f>SUM(H6:H13)</f>
        <v>4740</v>
      </c>
      <c r="I14" s="5">
        <f t="shared" si="0"/>
        <v>220</v>
      </c>
      <c r="J14" s="5">
        <f t="shared" si="0"/>
        <v>20</v>
      </c>
      <c r="K14" s="5">
        <f t="shared" si="0"/>
        <v>120</v>
      </c>
      <c r="L14" s="5">
        <f t="shared" si="0"/>
        <v>200</v>
      </c>
      <c r="M14" s="5">
        <f t="shared" si="0"/>
        <v>400</v>
      </c>
      <c r="N14" s="5">
        <f>SUM(N6:N13)</f>
        <v>380</v>
      </c>
      <c r="O14" s="5">
        <f t="shared" si="0"/>
        <v>3460</v>
      </c>
      <c r="P14" s="5">
        <f t="shared" si="0"/>
        <v>0</v>
      </c>
      <c r="Q14" s="5">
        <f t="shared" si="0"/>
        <v>0</v>
      </c>
      <c r="R14" s="5">
        <f t="shared" si="0"/>
        <v>0</v>
      </c>
      <c r="S14" s="5">
        <f>SUM(S6:S13)</f>
        <v>101555</v>
      </c>
      <c r="T14" s="5">
        <f>SUM(T6:T13)</f>
        <v>4200</v>
      </c>
      <c r="U14" s="8">
        <f>SUM(C14:T14)</f>
        <v>160515</v>
      </c>
    </row>
    <row r="16" spans="1:21" ht="21" x14ac:dyDescent="0.35">
      <c r="A16" s="1" t="s">
        <v>33</v>
      </c>
      <c r="O16" s="15"/>
      <c r="P16" s="15"/>
      <c r="Q16" s="15"/>
      <c r="S16" s="15"/>
      <c r="T16" s="15"/>
      <c r="U16" s="15"/>
    </row>
    <row r="17" spans="1:18" ht="21" x14ac:dyDescent="0.35">
      <c r="A17" s="1" t="s">
        <v>24</v>
      </c>
      <c r="R17" s="15"/>
    </row>
  </sheetData>
  <mergeCells count="8">
    <mergeCell ref="U3:U4"/>
    <mergeCell ref="A14:B14"/>
    <mergeCell ref="A3:A5"/>
    <mergeCell ref="B3:B5"/>
    <mergeCell ref="O4:S4"/>
    <mergeCell ref="C3:S3"/>
    <mergeCell ref="I4:M4"/>
    <mergeCell ref="C4:G4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D47CB-6B5C-4103-9273-D41C052EE7A1}">
  <dimension ref="A1:W17"/>
  <sheetViews>
    <sheetView tabSelected="1" zoomScale="90" zoomScaleNormal="90" workbookViewId="0">
      <selection activeCell="Y9" sqref="Y9"/>
    </sheetView>
  </sheetViews>
  <sheetFormatPr defaultRowHeight="14.25" x14ac:dyDescent="0.2"/>
  <cols>
    <col min="1" max="1" width="7.875" customWidth="1"/>
    <col min="2" max="2" width="16" customWidth="1"/>
    <col min="3" max="3" width="13.25" customWidth="1"/>
    <col min="4" max="7" width="14.25" customWidth="1"/>
    <col min="8" max="8" width="14.375" customWidth="1"/>
    <col min="9" max="22" width="11.875" customWidth="1"/>
    <col min="23" max="23" width="14.875" customWidth="1"/>
    <col min="24" max="24" width="13.25" customWidth="1"/>
  </cols>
  <sheetData>
    <row r="1" spans="1:23" ht="21" x14ac:dyDescent="0.35">
      <c r="A1" s="7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3" ht="21" x14ac:dyDescent="0.35">
      <c r="A3" s="22" t="s">
        <v>0</v>
      </c>
      <c r="B3" s="22" t="s">
        <v>1</v>
      </c>
      <c r="C3" s="24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13"/>
      <c r="S3" s="13"/>
      <c r="T3" s="13"/>
      <c r="U3" s="13"/>
      <c r="V3" s="13"/>
      <c r="W3" s="27" t="s">
        <v>18</v>
      </c>
    </row>
    <row r="4" spans="1:23" ht="21" x14ac:dyDescent="0.35">
      <c r="A4" s="34"/>
      <c r="B4" s="34"/>
      <c r="C4" s="24" t="s">
        <v>26</v>
      </c>
      <c r="D4" s="25"/>
      <c r="E4" s="25"/>
      <c r="F4" s="25"/>
      <c r="G4" s="25"/>
      <c r="H4" s="37" t="s">
        <v>27</v>
      </c>
      <c r="I4" s="38"/>
      <c r="J4" s="38"/>
      <c r="K4" s="38"/>
      <c r="L4" s="38"/>
      <c r="M4" s="41" t="s">
        <v>28</v>
      </c>
      <c r="N4" s="42"/>
      <c r="O4" s="42"/>
      <c r="P4" s="42"/>
      <c r="Q4" s="42"/>
      <c r="R4" s="39" t="s">
        <v>30</v>
      </c>
      <c r="S4" s="40"/>
      <c r="T4" s="40"/>
      <c r="U4" s="40"/>
      <c r="V4" s="40"/>
      <c r="W4" s="28"/>
    </row>
    <row r="5" spans="1:23" ht="21" x14ac:dyDescent="0.35">
      <c r="A5" s="23"/>
      <c r="B5" s="23"/>
      <c r="C5" s="4" t="s">
        <v>40</v>
      </c>
      <c r="D5" s="4" t="s">
        <v>41</v>
      </c>
      <c r="E5" s="4" t="s">
        <v>43</v>
      </c>
      <c r="F5" s="4" t="s">
        <v>44</v>
      </c>
      <c r="G5" s="4" t="s">
        <v>45</v>
      </c>
      <c r="H5" s="10" t="s">
        <v>40</v>
      </c>
      <c r="I5" s="10" t="s">
        <v>41</v>
      </c>
      <c r="J5" s="11" t="s">
        <v>43</v>
      </c>
      <c r="K5" s="11" t="s">
        <v>44</v>
      </c>
      <c r="L5" s="11" t="s">
        <v>45</v>
      </c>
      <c r="M5" s="12" t="s">
        <v>40</v>
      </c>
      <c r="N5" s="12" t="s">
        <v>41</v>
      </c>
      <c r="O5" s="12" t="s">
        <v>43</v>
      </c>
      <c r="P5" s="12" t="s">
        <v>44</v>
      </c>
      <c r="Q5" s="12" t="s">
        <v>45</v>
      </c>
      <c r="R5" s="14" t="s">
        <v>40</v>
      </c>
      <c r="S5" s="14" t="s">
        <v>42</v>
      </c>
      <c r="T5" s="14" t="s">
        <v>43</v>
      </c>
      <c r="U5" s="14" t="s">
        <v>44</v>
      </c>
      <c r="V5" s="14" t="s">
        <v>45</v>
      </c>
      <c r="W5" s="9"/>
    </row>
    <row r="6" spans="1:23" ht="23.25" x14ac:dyDescent="0.35">
      <c r="A6" s="3">
        <v>1</v>
      </c>
      <c r="B6" s="2" t="s">
        <v>3</v>
      </c>
      <c r="C6" s="2">
        <v>60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8">
        <f t="shared" ref="W6:W14" si="0">SUM(C6:V6)</f>
        <v>60</v>
      </c>
    </row>
    <row r="7" spans="1:23" ht="23.25" x14ac:dyDescent="0.35">
      <c r="A7" s="3">
        <v>2</v>
      </c>
      <c r="B7" s="2" t="s">
        <v>6</v>
      </c>
      <c r="C7" s="2">
        <v>20</v>
      </c>
      <c r="D7" s="2">
        <v>40</v>
      </c>
      <c r="E7" s="2">
        <v>20</v>
      </c>
      <c r="F7" s="2">
        <v>40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8">
        <f t="shared" si="0"/>
        <v>120</v>
      </c>
    </row>
    <row r="8" spans="1:23" ht="23.25" x14ac:dyDescent="0.35">
      <c r="A8" s="3">
        <v>3</v>
      </c>
      <c r="B8" s="2" t="s">
        <v>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8">
        <f t="shared" si="0"/>
        <v>0</v>
      </c>
    </row>
    <row r="9" spans="1:23" ht="23.25" x14ac:dyDescent="0.35">
      <c r="A9" s="3">
        <v>4</v>
      </c>
      <c r="B9" s="2" t="s">
        <v>8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1050</v>
      </c>
      <c r="M9" s="2">
        <v>0</v>
      </c>
      <c r="N9" s="2">
        <v>0</v>
      </c>
      <c r="O9" s="2">
        <v>0</v>
      </c>
      <c r="P9" s="2">
        <v>0</v>
      </c>
      <c r="Q9" s="2">
        <v>1000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8">
        <f t="shared" si="0"/>
        <v>2050</v>
      </c>
    </row>
    <row r="10" spans="1:23" ht="23.25" x14ac:dyDescent="0.35">
      <c r="A10" s="3">
        <v>5</v>
      </c>
      <c r="B10" s="2" t="s">
        <v>9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1400</v>
      </c>
      <c r="I10" s="2">
        <v>0</v>
      </c>
      <c r="J10" s="2">
        <v>0</v>
      </c>
      <c r="K10" s="2">
        <v>0</v>
      </c>
      <c r="L10" s="2">
        <v>0</v>
      </c>
      <c r="M10" s="2">
        <v>1350</v>
      </c>
      <c r="N10" s="2">
        <v>0</v>
      </c>
      <c r="O10" s="2">
        <v>0</v>
      </c>
      <c r="P10" s="2">
        <v>0</v>
      </c>
      <c r="Q10" s="2">
        <v>0</v>
      </c>
      <c r="R10" s="2">
        <v>100</v>
      </c>
      <c r="S10" s="2">
        <v>0</v>
      </c>
      <c r="T10" s="2">
        <v>0</v>
      </c>
      <c r="U10" s="2">
        <v>0</v>
      </c>
      <c r="V10" s="2">
        <v>0</v>
      </c>
      <c r="W10" s="8">
        <f t="shared" si="0"/>
        <v>2850</v>
      </c>
    </row>
    <row r="11" spans="1:23" ht="23.25" x14ac:dyDescent="0.35">
      <c r="A11" s="3">
        <v>6</v>
      </c>
      <c r="B11" s="2" t="s">
        <v>10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8">
        <f t="shared" si="0"/>
        <v>0</v>
      </c>
    </row>
    <row r="12" spans="1:23" ht="23.25" x14ac:dyDescent="0.35">
      <c r="A12" s="3">
        <v>7</v>
      </c>
      <c r="B12" s="2" t="s">
        <v>11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8">
        <f t="shared" si="0"/>
        <v>0</v>
      </c>
    </row>
    <row r="13" spans="1:23" ht="23.25" x14ac:dyDescent="0.35">
      <c r="A13" s="3">
        <v>8</v>
      </c>
      <c r="B13" s="2" t="s">
        <v>4</v>
      </c>
      <c r="C13" s="2">
        <v>240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8">
        <f t="shared" si="0"/>
        <v>240</v>
      </c>
    </row>
    <row r="14" spans="1:23" ht="23.25" x14ac:dyDescent="0.35">
      <c r="A14" s="29" t="s">
        <v>18</v>
      </c>
      <c r="B14" s="30"/>
      <c r="C14" s="5">
        <f>SUM(C6:C13)</f>
        <v>320</v>
      </c>
      <c r="D14" s="5">
        <f t="shared" ref="D14:Q14" si="1">SUM(D6:D13)</f>
        <v>40</v>
      </c>
      <c r="E14" s="5">
        <f t="shared" si="1"/>
        <v>20</v>
      </c>
      <c r="F14" s="5">
        <f t="shared" si="1"/>
        <v>40</v>
      </c>
      <c r="G14" s="5">
        <f t="shared" si="1"/>
        <v>0</v>
      </c>
      <c r="H14" s="5">
        <f t="shared" si="1"/>
        <v>1400</v>
      </c>
      <c r="I14" s="5">
        <f t="shared" si="1"/>
        <v>0</v>
      </c>
      <c r="J14" s="5">
        <f t="shared" si="1"/>
        <v>0</v>
      </c>
      <c r="K14" s="5">
        <f t="shared" si="1"/>
        <v>0</v>
      </c>
      <c r="L14" s="5">
        <f t="shared" si="1"/>
        <v>1050</v>
      </c>
      <c r="M14" s="5">
        <f t="shared" si="1"/>
        <v>1350</v>
      </c>
      <c r="N14" s="5">
        <f t="shared" si="1"/>
        <v>0</v>
      </c>
      <c r="O14" s="5">
        <f t="shared" si="1"/>
        <v>0</v>
      </c>
      <c r="P14" s="5">
        <f t="shared" si="1"/>
        <v>0</v>
      </c>
      <c r="Q14" s="5">
        <f t="shared" si="1"/>
        <v>1000</v>
      </c>
      <c r="R14" s="5">
        <f t="shared" ref="R14:T14" si="2">SUM(R6:R13)</f>
        <v>100</v>
      </c>
      <c r="S14" s="5">
        <f t="shared" si="2"/>
        <v>0</v>
      </c>
      <c r="T14" s="5">
        <f t="shared" si="2"/>
        <v>0</v>
      </c>
      <c r="U14" s="5">
        <f>SUM(U6:U13)</f>
        <v>0</v>
      </c>
      <c r="V14" s="5">
        <f>SUM(V6:V13)</f>
        <v>0</v>
      </c>
      <c r="W14" s="8">
        <f t="shared" si="0"/>
        <v>5320</v>
      </c>
    </row>
    <row r="16" spans="1:23" ht="21" x14ac:dyDescent="0.35">
      <c r="A16" s="1" t="s">
        <v>31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21" x14ac:dyDescent="0.35">
      <c r="A17" s="1" t="s">
        <v>24</v>
      </c>
      <c r="V17" s="15"/>
    </row>
  </sheetData>
  <mergeCells count="9">
    <mergeCell ref="A14:B14"/>
    <mergeCell ref="A3:A5"/>
    <mergeCell ref="B3:B5"/>
    <mergeCell ref="C3:Q3"/>
    <mergeCell ref="W3:W4"/>
    <mergeCell ref="M4:Q4"/>
    <mergeCell ref="H4:L4"/>
    <mergeCell ref="C4:G4"/>
    <mergeCell ref="R4:V4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E347D-F2EE-4237-A424-0571FDD02AE0}">
  <dimension ref="A1:F13"/>
  <sheetViews>
    <sheetView workbookViewId="0">
      <selection activeCell="M5" sqref="M5"/>
    </sheetView>
  </sheetViews>
  <sheetFormatPr defaultRowHeight="14.25" x14ac:dyDescent="0.2"/>
  <cols>
    <col min="2" max="2" width="16.875" customWidth="1"/>
    <col min="3" max="3" width="14.125" customWidth="1"/>
    <col min="4" max="4" width="15.375" customWidth="1"/>
    <col min="5" max="5" width="14.25" customWidth="1"/>
    <col min="6" max="6" width="15.75" customWidth="1"/>
  </cols>
  <sheetData>
    <row r="1" spans="1:6" ht="21" x14ac:dyDescent="0.35">
      <c r="A1" s="7" t="s">
        <v>32</v>
      </c>
      <c r="B1" s="1"/>
      <c r="C1" s="1"/>
      <c r="D1" s="1"/>
      <c r="E1" s="1"/>
    </row>
    <row r="2" spans="1:6" ht="21" x14ac:dyDescent="0.35">
      <c r="A2" s="1"/>
      <c r="B2" s="1"/>
      <c r="C2" s="1"/>
      <c r="D2" s="1"/>
      <c r="E2" s="1"/>
    </row>
    <row r="3" spans="1:6" ht="21" x14ac:dyDescent="0.35">
      <c r="A3" s="22" t="s">
        <v>0</v>
      </c>
      <c r="B3" s="22" t="s">
        <v>1</v>
      </c>
      <c r="C3" s="24" t="s">
        <v>46</v>
      </c>
      <c r="D3" s="25"/>
      <c r="E3" s="25"/>
      <c r="F3" s="27" t="s">
        <v>18</v>
      </c>
    </row>
    <row r="4" spans="1:6" ht="21" x14ac:dyDescent="0.35">
      <c r="A4" s="23"/>
      <c r="B4" s="23"/>
      <c r="C4" s="18" t="s">
        <v>49</v>
      </c>
      <c r="D4" s="19" t="s">
        <v>47</v>
      </c>
      <c r="E4" s="19" t="s">
        <v>48</v>
      </c>
      <c r="F4" s="28"/>
    </row>
    <row r="5" spans="1:6" ht="23.25" x14ac:dyDescent="0.35">
      <c r="A5" s="3">
        <v>1</v>
      </c>
      <c r="B5" s="2" t="s">
        <v>3</v>
      </c>
      <c r="C5" s="2">
        <f>'E-claim'!N5</f>
        <v>28941.02</v>
      </c>
      <c r="D5" s="2">
        <f>'moph-claim'!U6</f>
        <v>5440</v>
      </c>
      <c r="E5" s="2">
        <f>KTB!W6</f>
        <v>60</v>
      </c>
      <c r="F5" s="8">
        <f t="shared" ref="F5:F13" si="0">SUM(C5:E5)</f>
        <v>34441.020000000004</v>
      </c>
    </row>
    <row r="6" spans="1:6" ht="23.25" x14ac:dyDescent="0.35">
      <c r="A6" s="3">
        <v>2</v>
      </c>
      <c r="B6" s="2" t="s">
        <v>6</v>
      </c>
      <c r="C6" s="2">
        <f>'E-claim'!N6</f>
        <v>39600.18</v>
      </c>
      <c r="D6" s="2">
        <f>'moph-claim'!U7</f>
        <v>14360</v>
      </c>
      <c r="E6" s="2">
        <f>KTB!W7</f>
        <v>120</v>
      </c>
      <c r="F6" s="8">
        <f t="shared" si="0"/>
        <v>54080.18</v>
      </c>
    </row>
    <row r="7" spans="1:6" ht="23.25" x14ac:dyDescent="0.35">
      <c r="A7" s="3">
        <v>3</v>
      </c>
      <c r="B7" s="2" t="s">
        <v>7</v>
      </c>
      <c r="C7" s="2">
        <f>'E-claim'!N7</f>
        <v>59557.38</v>
      </c>
      <c r="D7" s="2">
        <f>'moph-claim'!U8</f>
        <v>14020</v>
      </c>
      <c r="E7" s="2">
        <f>KTB!W8</f>
        <v>0</v>
      </c>
      <c r="F7" s="8">
        <f t="shared" si="0"/>
        <v>73577.38</v>
      </c>
    </row>
    <row r="8" spans="1:6" ht="23.25" x14ac:dyDescent="0.35">
      <c r="A8" s="3">
        <v>4</v>
      </c>
      <c r="B8" s="2" t="s">
        <v>8</v>
      </c>
      <c r="C8" s="2">
        <f>'E-claim'!N8</f>
        <v>38833.1</v>
      </c>
      <c r="D8" s="2">
        <f>'moph-claim'!U9</f>
        <v>2500</v>
      </c>
      <c r="E8" s="2">
        <f>KTB!W9</f>
        <v>2050</v>
      </c>
      <c r="F8" s="8">
        <f t="shared" si="0"/>
        <v>43383.1</v>
      </c>
    </row>
    <row r="9" spans="1:6" ht="23.25" x14ac:dyDescent="0.35">
      <c r="A9" s="3">
        <v>5</v>
      </c>
      <c r="B9" s="2" t="s">
        <v>9</v>
      </c>
      <c r="C9" s="2">
        <f>'E-claim'!N9</f>
        <v>8096.36</v>
      </c>
      <c r="D9" s="2">
        <f>'moph-claim'!U10</f>
        <v>4320</v>
      </c>
      <c r="E9" s="2">
        <f>KTB!W10</f>
        <v>2850</v>
      </c>
      <c r="F9" s="8">
        <f t="shared" si="0"/>
        <v>15266.36</v>
      </c>
    </row>
    <row r="10" spans="1:6" ht="23.25" x14ac:dyDescent="0.35">
      <c r="A10" s="3">
        <v>6</v>
      </c>
      <c r="B10" s="2" t="s">
        <v>10</v>
      </c>
      <c r="C10" s="2">
        <f>'E-claim'!N10</f>
        <v>40624.51</v>
      </c>
      <c r="D10" s="2">
        <f>'moph-claim'!U11</f>
        <v>2660</v>
      </c>
      <c r="E10" s="2">
        <f>KTB!W11</f>
        <v>0</v>
      </c>
      <c r="F10" s="8">
        <f t="shared" si="0"/>
        <v>43284.51</v>
      </c>
    </row>
    <row r="11" spans="1:6" ht="23.25" x14ac:dyDescent="0.35">
      <c r="A11" s="3">
        <v>7</v>
      </c>
      <c r="B11" s="2" t="s">
        <v>11</v>
      </c>
      <c r="C11" s="2">
        <f>'E-claim'!N11</f>
        <v>19446.18</v>
      </c>
      <c r="D11" s="2">
        <f>'moph-claim'!U12</f>
        <v>1680</v>
      </c>
      <c r="E11" s="2">
        <f>KTB!W12</f>
        <v>0</v>
      </c>
      <c r="F11" s="8">
        <f t="shared" si="0"/>
        <v>21126.18</v>
      </c>
    </row>
    <row r="12" spans="1:6" ht="23.25" x14ac:dyDescent="0.35">
      <c r="A12" s="20">
        <v>8</v>
      </c>
      <c r="B12" s="21" t="s">
        <v>4</v>
      </c>
      <c r="C12" s="21">
        <f>'E-claim'!N12</f>
        <v>62880.36</v>
      </c>
      <c r="D12" s="21">
        <f>'moph-claim'!U13</f>
        <v>115535</v>
      </c>
      <c r="E12" s="21">
        <f>KTB!W13</f>
        <v>240</v>
      </c>
      <c r="F12" s="8">
        <f t="shared" si="0"/>
        <v>178655.35999999999</v>
      </c>
    </row>
    <row r="13" spans="1:6" ht="23.25" x14ac:dyDescent="0.35">
      <c r="A13" s="29" t="s">
        <v>18</v>
      </c>
      <c r="B13" s="30"/>
      <c r="C13" s="5">
        <f>SUM(C5:C12)</f>
        <v>297979.08999999997</v>
      </c>
      <c r="D13" s="5">
        <f t="shared" ref="D13:E13" si="1">SUM(D5:D12)</f>
        <v>160515</v>
      </c>
      <c r="E13" s="5">
        <f t="shared" si="1"/>
        <v>5320</v>
      </c>
      <c r="F13" s="8">
        <f t="shared" si="0"/>
        <v>463814.08999999997</v>
      </c>
    </row>
  </sheetData>
  <mergeCells count="5">
    <mergeCell ref="A3:A4"/>
    <mergeCell ref="B3:B4"/>
    <mergeCell ref="C3:E3"/>
    <mergeCell ref="F3:F4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E-claim</vt:lpstr>
      <vt:lpstr>moph-claim</vt:lpstr>
      <vt:lpstr>KTB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NBITADMIN</dc:creator>
  <cp:lastModifiedBy>NBITADMIN</cp:lastModifiedBy>
  <cp:lastPrinted>2024-04-26T01:32:10Z</cp:lastPrinted>
  <dcterms:created xsi:type="dcterms:W3CDTF">2024-04-03T06:45:59Z</dcterms:created>
  <dcterms:modified xsi:type="dcterms:W3CDTF">2024-12-20T08:14:13Z</dcterms:modified>
</cp:coreProperties>
</file>