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pServ\www\meetingsirinthon\files\weerayooth\"/>
    </mc:Choice>
  </mc:AlternateContent>
  <xr:revisionPtr revIDLastSave="0" documentId="13_ncr:1_{5BBACED6-105E-4608-8A58-9A308D3341B8}" xr6:coauthVersionLast="47" xr6:coauthVersionMax="47" xr10:uidLastSave="{00000000-0000-0000-0000-000000000000}"/>
  <bookViews>
    <workbookView xWindow="-120" yWindow="-120" windowWidth="20730" windowHeight="11160" activeTab="3" xr2:uid="{F44089BF-727E-4111-9DEB-D50E9113DB93}"/>
  </bookViews>
  <sheets>
    <sheet name="E-claim" sheetId="8" r:id="rId1"/>
    <sheet name="moph-claim" sheetId="10" r:id="rId2"/>
    <sheet name="KTB โอนเข้า CUP" sheetId="11" r:id="rId3"/>
    <sheet name="Total" sheetId="1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14" i="11" l="1"/>
  <c r="CU13" i="11"/>
  <c r="CU12" i="11"/>
  <c r="CU11" i="11"/>
  <c r="CU10" i="11"/>
  <c r="CU9" i="11"/>
  <c r="CU8" i="11"/>
  <c r="CU7" i="11"/>
  <c r="CU6" i="11"/>
  <c r="BV14" i="11"/>
  <c r="AX14" i="11"/>
  <c r="Z14" i="11"/>
  <c r="CS14" i="11"/>
  <c r="BU14" i="11"/>
  <c r="AW14" i="11"/>
  <c r="Y14" i="11"/>
  <c r="CR14" i="11"/>
  <c r="BT14" i="11"/>
  <c r="AV14" i="11"/>
  <c r="X14" i="11"/>
  <c r="AG13" i="10"/>
  <c r="AG12" i="10"/>
  <c r="AG11" i="10"/>
  <c r="AG10" i="10"/>
  <c r="AG9" i="10"/>
  <c r="AG8" i="10"/>
  <c r="AG7" i="10"/>
  <c r="AG6" i="10"/>
  <c r="CQ14" i="11"/>
  <c r="BS14" i="11"/>
  <c r="AU14" i="11"/>
  <c r="AY14" i="11"/>
  <c r="W14" i="11"/>
  <c r="CP14" i="11"/>
  <c r="BR14" i="11"/>
  <c r="AT14" i="11"/>
  <c r="V14" i="11"/>
  <c r="CO14" i="11"/>
  <c r="BQ14" i="11"/>
  <c r="AS14" i="11"/>
  <c r="U14" i="11"/>
  <c r="O6" i="8"/>
  <c r="O7" i="8"/>
  <c r="O8" i="8"/>
  <c r="O9" i="8"/>
  <c r="O10" i="8"/>
  <c r="O11" i="8"/>
  <c r="O12" i="8"/>
  <c r="O5" i="8"/>
  <c r="N13" i="8"/>
  <c r="CN14" i="11"/>
  <c r="BP14" i="11"/>
  <c r="AR14" i="11"/>
  <c r="T14" i="11"/>
  <c r="BW14" i="11"/>
  <c r="S14" i="11"/>
  <c r="AQ14" i="11"/>
  <c r="BO14" i="11"/>
  <c r="CM14" i="11"/>
  <c r="CL14" i="11"/>
  <c r="BN14" i="11"/>
  <c r="AP14" i="11"/>
  <c r="R14" i="11"/>
  <c r="CK14" i="11"/>
  <c r="BM14" i="11"/>
  <c r="AO14" i="11"/>
  <c r="Q14" i="11"/>
  <c r="CJ14" i="11"/>
  <c r="BL14" i="11"/>
  <c r="AN14" i="11"/>
  <c r="P14" i="11"/>
  <c r="CI14" i="11"/>
  <c r="BK14" i="11"/>
  <c r="AM14" i="11"/>
  <c r="O14" i="11"/>
  <c r="CH14" i="11"/>
  <c r="BJ14" i="11"/>
  <c r="N14" i="11"/>
  <c r="AL14" i="11"/>
  <c r="CG14" i="11"/>
  <c r="BI14" i="11"/>
  <c r="AK14" i="11"/>
  <c r="M14" i="11"/>
  <c r="CF14" i="11"/>
  <c r="BH14" i="11"/>
  <c r="AJ14" i="11"/>
  <c r="L14" i="11"/>
  <c r="CE14" i="11"/>
  <c r="BG14" i="11"/>
  <c r="K14" i="11"/>
  <c r="AI14" i="11"/>
  <c r="AF14" i="10"/>
  <c r="V14" i="10"/>
  <c r="L14" i="10"/>
  <c r="AE14" i="10"/>
  <c r="U14" i="10"/>
  <c r="K14" i="10"/>
  <c r="CD14" i="11"/>
  <c r="BF14" i="11"/>
  <c r="AH14" i="11"/>
  <c r="J14" i="11"/>
  <c r="CC14" i="11"/>
  <c r="BE14" i="11"/>
  <c r="AG14" i="11"/>
  <c r="I14" i="11"/>
  <c r="AD14" i="10"/>
  <c r="T14" i="10"/>
  <c r="J14" i="10"/>
  <c r="AF14" i="11"/>
  <c r="CB14" i="11"/>
  <c r="BD14" i="11"/>
  <c r="H14" i="11"/>
  <c r="AC14" i="10"/>
  <c r="S14" i="10"/>
  <c r="I14" i="10"/>
  <c r="AB14" i="10"/>
  <c r="R14" i="10"/>
  <c r="H14" i="10"/>
  <c r="I18" i="10" l="1"/>
  <c r="AN17" i="11"/>
  <c r="AM17" i="11"/>
  <c r="AL17" i="11"/>
  <c r="CU14" i="11"/>
  <c r="AG14" i="10"/>
  <c r="BX14" i="11"/>
  <c r="BY14" i="11"/>
  <c r="BZ14" i="11"/>
  <c r="CA14" i="11"/>
  <c r="AA14" i="10"/>
  <c r="C6" i="12"/>
  <c r="C7" i="12"/>
  <c r="C8" i="12"/>
  <c r="C9" i="12"/>
  <c r="C10" i="12"/>
  <c r="C11" i="12"/>
  <c r="C12" i="12"/>
  <c r="C5" i="12"/>
  <c r="F13" i="8"/>
  <c r="E9" i="12"/>
  <c r="E11" i="12"/>
  <c r="E12" i="12"/>
  <c r="E5" i="12"/>
  <c r="D11" i="12"/>
  <c r="D10" i="12"/>
  <c r="D12" i="12"/>
  <c r="D9" i="12"/>
  <c r="D8" i="12"/>
  <c r="D7" i="12"/>
  <c r="D6" i="12"/>
  <c r="D5" i="12"/>
  <c r="E10" i="12"/>
  <c r="E8" i="12"/>
  <c r="E7" i="12"/>
  <c r="E6" i="12"/>
  <c r="BC14" i="11"/>
  <c r="BB14" i="11"/>
  <c r="BA14" i="11"/>
  <c r="AZ14" i="11"/>
  <c r="AE14" i="11"/>
  <c r="AD14" i="11"/>
  <c r="AC14" i="11"/>
  <c r="AB14" i="11"/>
  <c r="AA14" i="11"/>
  <c r="G14" i="11"/>
  <c r="F14" i="11"/>
  <c r="E14" i="11"/>
  <c r="D14" i="11"/>
  <c r="C14" i="11"/>
  <c r="L13" i="8"/>
  <c r="G14" i="10"/>
  <c r="Q14" i="10"/>
  <c r="Z14" i="10"/>
  <c r="P14" i="10"/>
  <c r="F14" i="10"/>
  <c r="E14" i="10"/>
  <c r="O14" i="10"/>
  <c r="Y14" i="10"/>
  <c r="X14" i="10"/>
  <c r="W14" i="10"/>
  <c r="N14" i="10"/>
  <c r="M14" i="10"/>
  <c r="D14" i="10"/>
  <c r="C14" i="10"/>
  <c r="J13" i="8"/>
  <c r="M13" i="8"/>
  <c r="K13" i="8"/>
  <c r="I13" i="8"/>
  <c r="H13" i="8"/>
  <c r="G13" i="8"/>
  <c r="E13" i="8"/>
  <c r="D13" i="8"/>
  <c r="C13" i="8"/>
  <c r="O13" i="8" l="1"/>
  <c r="E13" i="12"/>
  <c r="F8" i="12"/>
  <c r="F5" i="12"/>
  <c r="F9" i="12"/>
  <c r="F12" i="12"/>
  <c r="F11" i="12"/>
  <c r="F7" i="12"/>
  <c r="D13" i="12"/>
  <c r="F10" i="12"/>
  <c r="F6" i="12"/>
  <c r="C13" i="12"/>
  <c r="F13" i="12" l="1"/>
  <c r="G15" i="12" s="1"/>
</calcChain>
</file>

<file path=xl/sharedStrings.xml><?xml version="1.0" encoding="utf-8"?>
<sst xmlns="http://schemas.openxmlformats.org/spreadsheetml/2006/main" count="210" uniqueCount="81">
  <si>
    <t>ลำดับที่</t>
  </si>
  <si>
    <t>หน่วยบริการ</t>
  </si>
  <si>
    <t>กิจกรรม</t>
  </si>
  <si>
    <t>รพ.สต.คันไร่</t>
  </si>
  <si>
    <t>รพ.สิรินธร</t>
  </si>
  <si>
    <t>บริการวางแผนครอบครัว</t>
  </si>
  <si>
    <t>รพ.สต.ช่องเม็ก</t>
  </si>
  <si>
    <t>รพ.สต.แก่งศรีโคตร</t>
  </si>
  <si>
    <t>รพ.สต.คำก้อม</t>
  </si>
  <si>
    <t>รพ.สต.หัวสะพาน</t>
  </si>
  <si>
    <t>รพ.สต.คันเปือย</t>
  </si>
  <si>
    <t>รพ.สต.นิคม2</t>
  </si>
  <si>
    <t>ทดสอบการตั้งครรภ์</t>
  </si>
  <si>
    <t>ทันตกรรม ฝากครรภ์</t>
  </si>
  <si>
    <t>อัลตร้าซาวด์</t>
  </si>
  <si>
    <t>ฝากครรภ์</t>
  </si>
  <si>
    <t>หลังคลอด</t>
  </si>
  <si>
    <t>บริการแพทย์แผนไทย ยาสมุนไพร</t>
  </si>
  <si>
    <t>รวมทั้งสิ้น</t>
  </si>
  <si>
    <t>ที่มา จากเว็บระบบรายงานสำหรับหน่วยบริการในระบบหลักประกันสุขภาพแห่งชาติ (Mishos.nhso.go.th)</t>
  </si>
  <si>
    <t>Lab</t>
  </si>
  <si>
    <t>LAB ก่อนคลอด</t>
  </si>
  <si>
    <t>วัคซีน EPI</t>
  </si>
  <si>
    <t>วัคซีน DT</t>
  </si>
  <si>
    <t>ที่มา จากเว็บระบบรายงานระบบบูรณาการติดตามข้อมูลการจ่ายชดเชยโรคเฉพาะ (Seamless for DMIS)</t>
  </si>
  <si>
    <t xml:space="preserve"> ลำไส้ใหญ่และลำไส้ตรง(Fit Test)</t>
  </si>
  <si>
    <t>วัคซีน ไข้หวัดใหญ่</t>
  </si>
  <si>
    <t>ไวรัสตับอักเสบ ซี</t>
  </si>
  <si>
    <t>ไวรัสตับอักเสบ บี</t>
  </si>
  <si>
    <t>ยาเม็ดเสริมธาตุเหล็ก</t>
  </si>
  <si>
    <t>ค่าเก็บตัวอย่าง HPV DNA TEST</t>
  </si>
  <si>
    <t>สรุปยอดจัดสรรผลงาน Fee Schedule 68  แยกรายหน่วยบริการ อำเภอสิรินธร</t>
  </si>
  <si>
    <t>ควบคุมป้องกันรักษาผู้ป่วย DM และ HT</t>
  </si>
  <si>
    <t>17 ตค 67</t>
  </si>
  <si>
    <t xml:space="preserve">17 ตค 67 </t>
  </si>
  <si>
    <t>31 ตค 67</t>
  </si>
  <si>
    <t>15 พย 67</t>
  </si>
  <si>
    <t>30 พย 67</t>
  </si>
  <si>
    <t>ระบบงานที่บันทึก</t>
  </si>
  <si>
    <t>MOPH CLAIM</t>
  </si>
  <si>
    <t xml:space="preserve">E-CLAIM </t>
  </si>
  <si>
    <t>15 ธค 67</t>
  </si>
  <si>
    <t>31 ธค 67</t>
  </si>
  <si>
    <t>15 มค 68</t>
  </si>
  <si>
    <t>15 มต 68</t>
  </si>
  <si>
    <t>31 มค 68</t>
  </si>
  <si>
    <t>15 กพ 68</t>
  </si>
  <si>
    <t>28 กพ 68</t>
  </si>
  <si>
    <t>15 มีค 68</t>
  </si>
  <si>
    <t>31 มีค 68</t>
  </si>
  <si>
    <t>15 เมย. 68</t>
  </si>
  <si>
    <t>15 เมย 68</t>
  </si>
  <si>
    <t>30 เมย. 68</t>
  </si>
  <si>
    <t>30 เมย.68</t>
  </si>
  <si>
    <t>15 พค 68</t>
  </si>
  <si>
    <t>31 พค 68</t>
  </si>
  <si>
    <t>KTB โอนเข้า CUP</t>
  </si>
  <si>
    <t>15 มิย. 68</t>
  </si>
  <si>
    <t>15 มิย 68</t>
  </si>
  <si>
    <t>คัดกรองและประเมินปัจจัยเสี่ยงสุขภาพกาย/สุขภาพจิต</t>
  </si>
  <si>
    <t>รายงานข้อมูล ณ วันที่  21  สิงหาคม  2568 เวลา 09.50 น.</t>
  </si>
  <si>
    <t>30 มิย.68</t>
  </si>
  <si>
    <t>30 มิย 68</t>
  </si>
  <si>
    <t>15 กค 68</t>
  </si>
  <si>
    <t>31 กค 68</t>
  </si>
  <si>
    <t>15 สค 68</t>
  </si>
  <si>
    <t>31 สค 68</t>
  </si>
  <si>
    <t>15 กย 68</t>
  </si>
  <si>
    <t>รายงานข้อมูล ณ วันที่ 3  มีนาคม 2568 เวลา 13.00 น.</t>
  </si>
  <si>
    <t>8 ตค 68</t>
  </si>
  <si>
    <t>28 ตค 68</t>
  </si>
  <si>
    <t>10 พย 68</t>
  </si>
  <si>
    <t>20 พย 68</t>
  </si>
  <si>
    <t>8 ธค 68</t>
  </si>
  <si>
    <t>24 ธค 68</t>
  </si>
  <si>
    <t>9 มค 69</t>
  </si>
  <si>
    <t>รายงานข้อมูล ณ วันที่ 3  มีนาคม  2569 เวลา 14.00 น.</t>
  </si>
  <si>
    <t>26 มค 69</t>
  </si>
  <si>
    <t>9 กพ 69</t>
  </si>
  <si>
    <t>18 กพ 69</t>
  </si>
  <si>
    <t>15 ตค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</si>
</sst>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23282C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0" xfId="0" applyFont="1"/>
    <xf numFmtId="4" fontId="3" fillId="3" borderId="1" xfId="0" applyNumberFormat="1" applyFont="1" applyFill="1" applyBorder="1"/>
    <xf numFmtId="0" fontId="0" fillId="2" borderId="3" xfId="0" applyFill="1" applyBorder="1" applyAlignment="1">
      <alignment horizontal="center" vertical="center"/>
    </xf>
    <xf numFmtId="4" fontId="2" fillId="4" borderId="1" xfId="0" applyNumberFormat="1" applyFont="1" applyFill="1" applyBorder="1"/>
    <xf numFmtId="4" fontId="2" fillId="4" borderId="3" xfId="0" applyNumberFormat="1" applyFont="1" applyFill="1" applyBorder="1"/>
    <xf numFmtId="4" fontId="2" fillId="5" borderId="3" xfId="0" applyNumberFormat="1" applyFont="1" applyFill="1" applyBorder="1"/>
    <xf numFmtId="4" fontId="2" fillId="2" borderId="8" xfId="0" applyNumberFormat="1" applyFont="1" applyFill="1" applyBorder="1" applyAlignment="1">
      <alignment horizontal="center"/>
    </xf>
    <xf numFmtId="4" fontId="2" fillId="6" borderId="3" xfId="0" applyNumberFormat="1" applyFont="1" applyFill="1" applyBorder="1"/>
    <xf numFmtId="4" fontId="0" fillId="0" borderId="0" xfId="0" applyNumberFormat="1"/>
    <xf numFmtId="4" fontId="2" fillId="2" borderId="5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/>
    <xf numFmtId="4" fontId="2" fillId="6" borderId="10" xfId="0" applyNumberFormat="1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center"/>
    </xf>
    <xf numFmtId="4" fontId="2" fillId="5" borderId="12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1" fillId="0" borderId="0" xfId="0" applyNumberFormat="1" applyFont="1"/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textRotation="90"/>
    </xf>
    <xf numFmtId="4" fontId="4" fillId="2" borderId="7" xfId="0" applyNumberFormat="1" applyFont="1" applyFill="1" applyBorder="1" applyAlignment="1">
      <alignment horizontal="center" vertical="center" textRotation="90"/>
    </xf>
    <xf numFmtId="4" fontId="4" fillId="2" borderId="3" xfId="0" applyNumberFormat="1" applyFont="1" applyFill="1" applyBorder="1" applyAlignment="1">
      <alignment horizontal="center" vertical="center" textRotation="90"/>
    </xf>
    <xf numFmtId="4" fontId="2" fillId="2" borderId="13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4" fontId="2" fillId="6" borderId="9" xfId="0" applyNumberFormat="1" applyFont="1" applyFill="1" applyBorder="1" applyAlignment="1">
      <alignment horizontal="center"/>
    </xf>
    <xf numFmtId="4" fontId="2" fillId="6" borderId="10" xfId="0" applyNumberFormat="1" applyFont="1" applyFill="1" applyBorder="1" applyAlignment="1">
      <alignment horizontal="center"/>
    </xf>
    <xf numFmtId="4" fontId="6" fillId="0" borderId="0" xfId="0" applyNumberFormat="1" applyFont="1"/>
    <xf numFmtId="4" fontId="1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4320-B533-44B3-90FA-A0C25BE72AE9}">
  <sheetPr>
    <tabColor theme="9" tint="0.39997558519241921"/>
  </sheetPr>
  <dimension ref="A1:O16"/>
  <sheetViews>
    <sheetView topLeftCell="G1" zoomScale="90" zoomScaleNormal="90" workbookViewId="0">
      <selection activeCell="M11" sqref="M11"/>
    </sheetView>
  </sheetViews>
  <sheetFormatPr defaultRowHeight="14.25" x14ac:dyDescent="0.2"/>
  <cols>
    <col min="1" max="1" width="7.875" customWidth="1"/>
    <col min="2" max="2" width="16" customWidth="1"/>
    <col min="3" max="3" width="19.25" customWidth="1"/>
    <col min="4" max="4" width="15.625" customWidth="1"/>
    <col min="5" max="6" width="16.875" customWidth="1"/>
    <col min="7" max="7" width="11.875" customWidth="1"/>
    <col min="8" max="8" width="12.375" customWidth="1"/>
    <col min="9" max="10" width="14.5" customWidth="1"/>
    <col min="11" max="11" width="12.75" customWidth="1"/>
    <col min="12" max="12" width="26.5" customWidth="1"/>
    <col min="13" max="13" width="24.875" customWidth="1"/>
    <col min="14" max="14" width="40" customWidth="1"/>
    <col min="15" max="15" width="14.875" customWidth="1"/>
  </cols>
  <sheetData>
    <row r="1" spans="1:15" ht="21" x14ac:dyDescent="0.35">
      <c r="A1" s="7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1" x14ac:dyDescent="0.35">
      <c r="A3" s="29" t="s">
        <v>0</v>
      </c>
      <c r="B3" s="29" t="s">
        <v>1</v>
      </c>
      <c r="C3" s="38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  <c r="O3" s="31" t="s">
        <v>18</v>
      </c>
    </row>
    <row r="4" spans="1:15" ht="21" x14ac:dyDescent="0.35">
      <c r="A4" s="30"/>
      <c r="B4" s="30"/>
      <c r="C4" s="4" t="s">
        <v>5</v>
      </c>
      <c r="D4" s="4" t="s">
        <v>12</v>
      </c>
      <c r="E4" s="4" t="s">
        <v>13</v>
      </c>
      <c r="F4" s="4" t="s">
        <v>29</v>
      </c>
      <c r="G4" s="4" t="s">
        <v>14</v>
      </c>
      <c r="H4" s="4" t="s">
        <v>15</v>
      </c>
      <c r="I4" s="4" t="s">
        <v>20</v>
      </c>
      <c r="J4" s="4" t="s">
        <v>21</v>
      </c>
      <c r="K4" s="4" t="s">
        <v>16</v>
      </c>
      <c r="L4" s="4" t="s">
        <v>25</v>
      </c>
      <c r="M4" s="4" t="s">
        <v>17</v>
      </c>
      <c r="N4" s="4" t="s">
        <v>59</v>
      </c>
      <c r="O4" s="32"/>
    </row>
    <row r="5" spans="1:15" ht="23.25" x14ac:dyDescent="0.35">
      <c r="A5" s="3">
        <v>1</v>
      </c>
      <c r="B5" s="2" t="s">
        <v>3</v>
      </c>
      <c r="C5" s="2">
        <v>32360</v>
      </c>
      <c r="D5" s="2">
        <v>12375</v>
      </c>
      <c r="E5" s="2">
        <v>5000</v>
      </c>
      <c r="F5" s="35">
        <v>9040</v>
      </c>
      <c r="G5" s="6"/>
      <c r="H5" s="2">
        <v>21960</v>
      </c>
      <c r="I5" s="6"/>
      <c r="J5" s="6"/>
      <c r="K5" s="2">
        <v>6435</v>
      </c>
      <c r="L5" s="2">
        <v>0</v>
      </c>
      <c r="M5" s="52">
        <v>83857.5</v>
      </c>
      <c r="N5" s="2">
        <v>0</v>
      </c>
      <c r="O5" s="8">
        <f>C5+D5+E5+H5+I5+J5+K5+L5+M5+N5</f>
        <v>161987.5</v>
      </c>
    </row>
    <row r="6" spans="1:15" ht="23.25" x14ac:dyDescent="0.35">
      <c r="A6" s="3">
        <v>2</v>
      </c>
      <c r="B6" s="2" t="s">
        <v>6</v>
      </c>
      <c r="C6" s="2">
        <v>8520</v>
      </c>
      <c r="D6" s="2">
        <v>2925</v>
      </c>
      <c r="E6" s="2">
        <v>12000</v>
      </c>
      <c r="F6" s="36"/>
      <c r="G6" s="6"/>
      <c r="H6" s="2">
        <v>48240</v>
      </c>
      <c r="I6" s="6"/>
      <c r="J6" s="6"/>
      <c r="K6" s="2">
        <v>9465</v>
      </c>
      <c r="L6" s="2">
        <v>0</v>
      </c>
      <c r="M6" s="2">
        <v>91759.5</v>
      </c>
      <c r="N6" s="2">
        <v>0</v>
      </c>
      <c r="O6" s="8">
        <f t="shared" ref="O6:O12" si="0">C6+D6+E6+H6+I6+J6+K6+L6+M6+N6</f>
        <v>172909.5</v>
      </c>
    </row>
    <row r="7" spans="1:15" ht="23.25" x14ac:dyDescent="0.35">
      <c r="A7" s="3">
        <v>3</v>
      </c>
      <c r="B7" s="2" t="s">
        <v>7</v>
      </c>
      <c r="C7" s="2">
        <v>5940</v>
      </c>
      <c r="D7" s="2">
        <v>7500</v>
      </c>
      <c r="E7" s="2">
        <v>5500</v>
      </c>
      <c r="F7" s="36"/>
      <c r="G7" s="6"/>
      <c r="H7" s="2">
        <v>60120</v>
      </c>
      <c r="I7" s="6"/>
      <c r="J7" s="6"/>
      <c r="K7" s="2">
        <v>10545</v>
      </c>
      <c r="L7" s="2">
        <v>0</v>
      </c>
      <c r="M7" s="2">
        <v>78459</v>
      </c>
      <c r="N7" s="2">
        <v>0</v>
      </c>
      <c r="O7" s="8">
        <f t="shared" si="0"/>
        <v>168064</v>
      </c>
    </row>
    <row r="8" spans="1:15" ht="23.25" x14ac:dyDescent="0.35">
      <c r="A8" s="3">
        <v>4</v>
      </c>
      <c r="B8" s="2" t="s">
        <v>8</v>
      </c>
      <c r="C8" s="2">
        <v>2840</v>
      </c>
      <c r="D8" s="2">
        <v>2775</v>
      </c>
      <c r="E8" s="2">
        <v>2000</v>
      </c>
      <c r="F8" s="36"/>
      <c r="G8" s="6"/>
      <c r="H8" s="2">
        <v>3240</v>
      </c>
      <c r="I8" s="6"/>
      <c r="J8" s="6"/>
      <c r="K8" s="2">
        <v>3120</v>
      </c>
      <c r="L8" s="2">
        <v>0</v>
      </c>
      <c r="M8" s="2">
        <v>103399</v>
      </c>
      <c r="N8" s="2">
        <v>0</v>
      </c>
      <c r="O8" s="8">
        <f t="shared" si="0"/>
        <v>117374</v>
      </c>
    </row>
    <row r="9" spans="1:15" ht="23.25" x14ac:dyDescent="0.35">
      <c r="A9" s="3">
        <v>5</v>
      </c>
      <c r="B9" s="2" t="s">
        <v>9</v>
      </c>
      <c r="C9" s="2">
        <v>7480</v>
      </c>
      <c r="D9" s="2">
        <v>6225</v>
      </c>
      <c r="E9" s="2">
        <v>0</v>
      </c>
      <c r="F9" s="36"/>
      <c r="G9" s="6"/>
      <c r="H9" s="2">
        <v>9360</v>
      </c>
      <c r="I9" s="6"/>
      <c r="J9" s="6"/>
      <c r="K9" s="2">
        <v>0</v>
      </c>
      <c r="L9" s="2">
        <v>0</v>
      </c>
      <c r="M9" s="2">
        <v>45816.5</v>
      </c>
      <c r="N9" s="2">
        <v>0</v>
      </c>
      <c r="O9" s="8">
        <f t="shared" si="0"/>
        <v>68881.5</v>
      </c>
    </row>
    <row r="10" spans="1:15" ht="23.25" x14ac:dyDescent="0.35">
      <c r="A10" s="3">
        <v>6</v>
      </c>
      <c r="B10" s="2" t="s">
        <v>10</v>
      </c>
      <c r="C10" s="2">
        <v>13500</v>
      </c>
      <c r="D10" s="2">
        <v>5325</v>
      </c>
      <c r="E10" s="2">
        <v>1000</v>
      </c>
      <c r="F10" s="36"/>
      <c r="G10" s="6"/>
      <c r="H10" s="2">
        <v>5400</v>
      </c>
      <c r="I10" s="6"/>
      <c r="J10" s="6"/>
      <c r="K10" s="2">
        <v>4845</v>
      </c>
      <c r="L10" s="2">
        <v>0</v>
      </c>
      <c r="M10" s="2">
        <v>53072</v>
      </c>
      <c r="N10" s="2">
        <v>0</v>
      </c>
      <c r="O10" s="8">
        <f t="shared" si="0"/>
        <v>83142</v>
      </c>
    </row>
    <row r="11" spans="1:15" ht="23.25" x14ac:dyDescent="0.35">
      <c r="A11" s="3">
        <v>7</v>
      </c>
      <c r="B11" s="2" t="s">
        <v>11</v>
      </c>
      <c r="C11" s="2">
        <v>3540</v>
      </c>
      <c r="D11" s="2">
        <v>3075</v>
      </c>
      <c r="E11" s="2">
        <v>0</v>
      </c>
      <c r="F11" s="36"/>
      <c r="G11" s="6"/>
      <c r="H11" s="2">
        <v>23040</v>
      </c>
      <c r="I11" s="6"/>
      <c r="J11" s="6"/>
      <c r="K11" s="2">
        <v>5295</v>
      </c>
      <c r="L11" s="2">
        <v>0</v>
      </c>
      <c r="M11" s="2">
        <v>71352</v>
      </c>
      <c r="N11" s="2">
        <v>0</v>
      </c>
      <c r="O11" s="8">
        <f t="shared" si="0"/>
        <v>106302</v>
      </c>
    </row>
    <row r="12" spans="1:15" ht="23.25" x14ac:dyDescent="0.35">
      <c r="A12" s="3">
        <v>8</v>
      </c>
      <c r="B12" s="2" t="s">
        <v>4</v>
      </c>
      <c r="C12" s="2">
        <v>31970</v>
      </c>
      <c r="D12" s="2">
        <v>3075</v>
      </c>
      <c r="E12" s="2">
        <v>6500</v>
      </c>
      <c r="F12" s="37"/>
      <c r="G12" s="2">
        <v>27200</v>
      </c>
      <c r="H12" s="2">
        <v>45720</v>
      </c>
      <c r="I12" s="2">
        <v>57600</v>
      </c>
      <c r="J12" s="2">
        <v>15200</v>
      </c>
      <c r="K12" s="2">
        <v>10710</v>
      </c>
      <c r="L12" s="2">
        <v>60</v>
      </c>
      <c r="M12" s="2">
        <v>180827</v>
      </c>
      <c r="N12" s="2">
        <v>0</v>
      </c>
      <c r="O12" s="8">
        <f t="shared" si="0"/>
        <v>351662</v>
      </c>
    </row>
    <row r="13" spans="1:15" ht="23.25" x14ac:dyDescent="0.35">
      <c r="A13" s="33" t="s">
        <v>18</v>
      </c>
      <c r="B13" s="34"/>
      <c r="C13" s="5">
        <f>SUM(C5:C12)</f>
        <v>106150</v>
      </c>
      <c r="D13" s="5">
        <f t="shared" ref="D13:M13" si="1">SUM(D5:D12)</f>
        <v>43275</v>
      </c>
      <c r="E13" s="5">
        <f t="shared" si="1"/>
        <v>32000</v>
      </c>
      <c r="F13" s="5">
        <f>F5</f>
        <v>9040</v>
      </c>
      <c r="G13" s="5">
        <f t="shared" si="1"/>
        <v>27200</v>
      </c>
      <c r="H13" s="5">
        <f t="shared" si="1"/>
        <v>217080</v>
      </c>
      <c r="I13" s="5">
        <f t="shared" si="1"/>
        <v>57600</v>
      </c>
      <c r="J13" s="5">
        <f t="shared" si="1"/>
        <v>15200</v>
      </c>
      <c r="K13" s="5">
        <f t="shared" si="1"/>
        <v>50415</v>
      </c>
      <c r="L13" s="5">
        <f>SUM(L5:L12)</f>
        <v>60</v>
      </c>
      <c r="M13" s="5">
        <f t="shared" si="1"/>
        <v>708542.5</v>
      </c>
      <c r="N13" s="5">
        <f>SUM(N5:N12)</f>
        <v>0</v>
      </c>
      <c r="O13" s="8">
        <f>C13+D13+E13+H13+I13+J13+K13+L13+M13+N13</f>
        <v>1230322.5</v>
      </c>
    </row>
    <row r="15" spans="1:15" ht="21" x14ac:dyDescent="0.35">
      <c r="A15" s="1" t="s">
        <v>68</v>
      </c>
      <c r="H15" s="28"/>
    </row>
    <row r="16" spans="1:15" ht="21" x14ac:dyDescent="0.35">
      <c r="A16" s="1" t="s">
        <v>19</v>
      </c>
    </row>
  </sheetData>
  <mergeCells count="6">
    <mergeCell ref="A3:A4"/>
    <mergeCell ref="B3:B4"/>
    <mergeCell ref="O3:O4"/>
    <mergeCell ref="A13:B13"/>
    <mergeCell ref="F5:F12"/>
    <mergeCell ref="C3:N3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5C81-617F-4839-97C4-0978AC9049F6}">
  <sheetPr>
    <tabColor theme="9" tint="0.39997558519241921"/>
  </sheetPr>
  <dimension ref="A1:AG18"/>
  <sheetViews>
    <sheetView topLeftCell="X1" zoomScale="90" zoomScaleNormal="90" workbookViewId="0">
      <selection activeCell="AI13" sqref="AI13"/>
    </sheetView>
  </sheetViews>
  <sheetFormatPr defaultRowHeight="14.25" x14ac:dyDescent="0.2"/>
  <cols>
    <col min="1" max="1" width="7.875" customWidth="1"/>
    <col min="2" max="2" width="16" customWidth="1"/>
    <col min="3" max="3" width="13.25" customWidth="1"/>
    <col min="4" max="12" width="14.25" customWidth="1"/>
    <col min="13" max="13" width="14.375" customWidth="1"/>
    <col min="14" max="14" width="11.875" customWidth="1"/>
    <col min="15" max="15" width="12.875" customWidth="1"/>
    <col min="16" max="16" width="12.375" customWidth="1"/>
    <col min="17" max="32" width="11.875" customWidth="1"/>
    <col min="33" max="33" width="14.875" customWidth="1"/>
    <col min="34" max="34" width="13.25" customWidth="1"/>
  </cols>
  <sheetData>
    <row r="1" spans="1:33" ht="21" x14ac:dyDescent="0.35">
      <c r="A1" s="7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ht="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21" x14ac:dyDescent="0.35">
      <c r="A3" s="29" t="s">
        <v>0</v>
      </c>
      <c r="B3" s="29" t="s">
        <v>1</v>
      </c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24"/>
      <c r="AC3" s="24"/>
      <c r="AD3" s="24"/>
      <c r="AE3" s="24"/>
      <c r="AF3" s="24"/>
      <c r="AG3" s="31" t="s">
        <v>18</v>
      </c>
    </row>
    <row r="4" spans="1:33" ht="21" x14ac:dyDescent="0.35">
      <c r="A4" s="41"/>
      <c r="B4" s="41"/>
      <c r="C4" s="44" t="s">
        <v>22</v>
      </c>
      <c r="D4" s="45"/>
      <c r="E4" s="45"/>
      <c r="F4" s="45"/>
      <c r="G4" s="45"/>
      <c r="H4" s="16"/>
      <c r="I4" s="16"/>
      <c r="J4" s="16"/>
      <c r="K4" s="16"/>
      <c r="L4" s="16"/>
      <c r="M4" s="46" t="s">
        <v>23</v>
      </c>
      <c r="N4" s="47"/>
      <c r="O4" s="47"/>
      <c r="P4" s="47"/>
      <c r="Q4" s="47"/>
      <c r="R4" s="17"/>
      <c r="S4" s="17"/>
      <c r="T4" s="17"/>
      <c r="U4" s="17"/>
      <c r="V4" s="17"/>
      <c r="W4" s="42" t="s">
        <v>32</v>
      </c>
      <c r="X4" s="43"/>
      <c r="Y4" s="43"/>
      <c r="Z4" s="43"/>
      <c r="AA4" s="43"/>
      <c r="AB4" s="25"/>
      <c r="AC4" s="26"/>
      <c r="AD4" s="26"/>
      <c r="AE4" s="26"/>
      <c r="AF4" s="26"/>
      <c r="AG4" s="32"/>
    </row>
    <row r="5" spans="1:33" ht="21" x14ac:dyDescent="0.35">
      <c r="A5" s="30"/>
      <c r="B5" s="30"/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77</v>
      </c>
      <c r="K5" s="4" t="s">
        <v>78</v>
      </c>
      <c r="L5" s="4" t="s">
        <v>79</v>
      </c>
      <c r="M5" s="10" t="s">
        <v>69</v>
      </c>
      <c r="N5" s="10" t="s">
        <v>70</v>
      </c>
      <c r="O5" s="11" t="s">
        <v>71</v>
      </c>
      <c r="P5" s="11" t="s">
        <v>72</v>
      </c>
      <c r="Q5" s="11" t="s">
        <v>73</v>
      </c>
      <c r="R5" s="11" t="s">
        <v>74</v>
      </c>
      <c r="S5" s="11" t="s">
        <v>75</v>
      </c>
      <c r="T5" s="11" t="s">
        <v>77</v>
      </c>
      <c r="U5" s="11" t="s">
        <v>78</v>
      </c>
      <c r="V5" s="11" t="s">
        <v>79</v>
      </c>
      <c r="W5" s="12" t="s">
        <v>69</v>
      </c>
      <c r="X5" s="12" t="s">
        <v>70</v>
      </c>
      <c r="Y5" s="12" t="s">
        <v>71</v>
      </c>
      <c r="Z5" s="12" t="s">
        <v>72</v>
      </c>
      <c r="AA5" s="12" t="s">
        <v>73</v>
      </c>
      <c r="AB5" s="12" t="s">
        <v>74</v>
      </c>
      <c r="AC5" s="12" t="s">
        <v>75</v>
      </c>
      <c r="AD5" s="12" t="s">
        <v>77</v>
      </c>
      <c r="AE5" s="12" t="s">
        <v>78</v>
      </c>
      <c r="AF5" s="12" t="s">
        <v>79</v>
      </c>
      <c r="AG5" s="9"/>
    </row>
    <row r="6" spans="1:33" ht="23.25" x14ac:dyDescent="0.35">
      <c r="A6" s="3">
        <v>1</v>
      </c>
      <c r="B6" s="2" t="s">
        <v>3</v>
      </c>
      <c r="C6" s="2">
        <v>2060</v>
      </c>
      <c r="D6" s="2">
        <v>0</v>
      </c>
      <c r="E6" s="2">
        <v>0</v>
      </c>
      <c r="F6" s="2">
        <v>0</v>
      </c>
      <c r="G6" s="2">
        <v>1300</v>
      </c>
      <c r="H6" s="2">
        <v>4600</v>
      </c>
      <c r="I6" s="2">
        <v>1620</v>
      </c>
      <c r="J6" s="2">
        <v>0</v>
      </c>
      <c r="K6" s="2">
        <v>0</v>
      </c>
      <c r="L6" s="2">
        <v>0</v>
      </c>
      <c r="M6" s="2">
        <v>0</v>
      </c>
      <c r="N6" s="2">
        <v>20</v>
      </c>
      <c r="O6" s="2">
        <v>0</v>
      </c>
      <c r="P6" s="2">
        <v>0</v>
      </c>
      <c r="Q6" s="2">
        <v>20</v>
      </c>
      <c r="R6" s="2">
        <v>20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53">
        <v>150</v>
      </c>
      <c r="AE6" s="2">
        <v>0</v>
      </c>
      <c r="AF6" s="2">
        <v>0</v>
      </c>
      <c r="AG6" s="8">
        <f>SUM(C6:AF6)</f>
        <v>9790</v>
      </c>
    </row>
    <row r="7" spans="1:33" ht="23.25" x14ac:dyDescent="0.35">
      <c r="A7" s="3">
        <v>2</v>
      </c>
      <c r="B7" s="2" t="s">
        <v>6</v>
      </c>
      <c r="C7" s="2">
        <v>940</v>
      </c>
      <c r="D7" s="2">
        <v>0</v>
      </c>
      <c r="E7" s="2">
        <v>0</v>
      </c>
      <c r="F7" s="2">
        <v>100</v>
      </c>
      <c r="G7" s="2">
        <v>1160</v>
      </c>
      <c r="H7" s="2">
        <v>7220</v>
      </c>
      <c r="I7" s="2">
        <v>980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20</v>
      </c>
      <c r="Q7" s="2">
        <v>0</v>
      </c>
      <c r="R7" s="2">
        <v>0</v>
      </c>
      <c r="S7" s="2">
        <v>60</v>
      </c>
      <c r="T7" s="2">
        <v>0</v>
      </c>
      <c r="U7" s="2">
        <v>0</v>
      </c>
      <c r="V7" s="2">
        <v>20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8">
        <f>SUM(C7:AF7)</f>
        <v>10500</v>
      </c>
    </row>
    <row r="8" spans="1:33" ht="23.25" x14ac:dyDescent="0.35">
      <c r="A8" s="3">
        <v>3</v>
      </c>
      <c r="B8" s="2" t="s">
        <v>7</v>
      </c>
      <c r="C8" s="2">
        <v>0</v>
      </c>
      <c r="D8" s="2">
        <v>0</v>
      </c>
      <c r="E8" s="2">
        <v>0</v>
      </c>
      <c r="F8" s="2">
        <v>0</v>
      </c>
      <c r="G8" s="2">
        <v>3480</v>
      </c>
      <c r="H8" s="2">
        <v>2800</v>
      </c>
      <c r="I8" s="2">
        <v>4280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60</v>
      </c>
      <c r="R8" s="2">
        <v>0</v>
      </c>
      <c r="S8" s="2">
        <v>20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53">
        <v>1500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8">
        <f>SUM(C8:AF8)</f>
        <v>12140</v>
      </c>
    </row>
    <row r="9" spans="1:33" ht="23.25" x14ac:dyDescent="0.35">
      <c r="A9" s="3">
        <v>4</v>
      </c>
      <c r="B9" s="2" t="s">
        <v>8</v>
      </c>
      <c r="C9" s="2">
        <v>620</v>
      </c>
      <c r="D9" s="2">
        <v>0</v>
      </c>
      <c r="E9" s="2">
        <v>0</v>
      </c>
      <c r="F9" s="2">
        <v>0</v>
      </c>
      <c r="G9" s="2">
        <v>640</v>
      </c>
      <c r="H9" s="2">
        <v>1480</v>
      </c>
      <c r="I9" s="2">
        <v>0</v>
      </c>
      <c r="J9" s="2">
        <v>0</v>
      </c>
      <c r="K9" s="2">
        <v>20</v>
      </c>
      <c r="L9" s="2">
        <v>0</v>
      </c>
      <c r="M9" s="2">
        <v>0</v>
      </c>
      <c r="N9" s="2">
        <v>0</v>
      </c>
      <c r="O9" s="2">
        <v>0</v>
      </c>
      <c r="P9" s="2">
        <v>40</v>
      </c>
      <c r="Q9" s="2">
        <v>80</v>
      </c>
      <c r="R9" s="2">
        <v>0</v>
      </c>
      <c r="S9" s="2">
        <v>60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8">
        <f>SUM(C9:AF9)</f>
        <v>2940</v>
      </c>
    </row>
    <row r="10" spans="1:33" ht="23.25" x14ac:dyDescent="0.35">
      <c r="A10" s="3">
        <v>5</v>
      </c>
      <c r="B10" s="2" t="s">
        <v>9</v>
      </c>
      <c r="C10" s="2">
        <v>0</v>
      </c>
      <c r="D10" s="2">
        <v>960</v>
      </c>
      <c r="E10" s="2">
        <v>0</v>
      </c>
      <c r="F10" s="2">
        <v>0</v>
      </c>
      <c r="G10" s="2">
        <v>1140</v>
      </c>
      <c r="H10" s="2">
        <v>360</v>
      </c>
      <c r="I10" s="2">
        <v>2500</v>
      </c>
      <c r="J10" s="2">
        <v>0</v>
      </c>
      <c r="K10" s="2">
        <v>20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8">
        <f>SUM(C10:AF10)</f>
        <v>4980</v>
      </c>
    </row>
    <row r="11" spans="1:33" ht="23.25" x14ac:dyDescent="0.35">
      <c r="A11" s="3">
        <v>6</v>
      </c>
      <c r="B11" s="2" t="s">
        <v>10</v>
      </c>
      <c r="C11" s="2">
        <v>720</v>
      </c>
      <c r="D11" s="2">
        <v>0</v>
      </c>
      <c r="E11" s="2">
        <v>0</v>
      </c>
      <c r="F11" s="2">
        <v>0</v>
      </c>
      <c r="G11" s="2">
        <v>580</v>
      </c>
      <c r="H11" s="2">
        <v>2780</v>
      </c>
      <c r="I11" s="2">
        <v>760</v>
      </c>
      <c r="J11" s="2">
        <v>0</v>
      </c>
      <c r="K11" s="2">
        <v>280</v>
      </c>
      <c r="L11" s="2">
        <v>0</v>
      </c>
      <c r="M11" s="2">
        <v>20</v>
      </c>
      <c r="N11" s="2">
        <v>0</v>
      </c>
      <c r="O11" s="2">
        <v>0</v>
      </c>
      <c r="P11" s="2">
        <v>0</v>
      </c>
      <c r="Q11" s="2">
        <v>40</v>
      </c>
      <c r="R11" s="2">
        <v>20</v>
      </c>
      <c r="S11" s="2">
        <v>40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53">
        <v>4800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8">
        <f>SUM(C11:AF11)</f>
        <v>10040</v>
      </c>
    </row>
    <row r="12" spans="1:33" ht="23.25" x14ac:dyDescent="0.35">
      <c r="A12" s="3">
        <v>7</v>
      </c>
      <c r="B12" s="2" t="s">
        <v>11</v>
      </c>
      <c r="C12" s="2">
        <v>1100</v>
      </c>
      <c r="D12" s="2">
        <v>0</v>
      </c>
      <c r="E12" s="2">
        <v>0</v>
      </c>
      <c r="F12" s="2">
        <v>0</v>
      </c>
      <c r="G12" s="2">
        <v>580</v>
      </c>
      <c r="H12" s="2">
        <v>980</v>
      </c>
      <c r="I12" s="2">
        <v>560</v>
      </c>
      <c r="J12" s="2">
        <v>0</v>
      </c>
      <c r="K12" s="2">
        <v>340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8">
        <f>SUM(C12:AF12)</f>
        <v>3560</v>
      </c>
    </row>
    <row r="13" spans="1:33" ht="23.25" x14ac:dyDescent="0.35">
      <c r="A13" s="3">
        <v>8</v>
      </c>
      <c r="B13" s="2" t="s">
        <v>4</v>
      </c>
      <c r="C13" s="2">
        <v>0</v>
      </c>
      <c r="D13" s="2">
        <v>0</v>
      </c>
      <c r="E13" s="2">
        <v>0</v>
      </c>
      <c r="F13" s="2">
        <v>4800</v>
      </c>
      <c r="G13" s="2">
        <v>0</v>
      </c>
      <c r="H13" s="2">
        <v>15320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40</v>
      </c>
      <c r="O13" s="2">
        <v>2000</v>
      </c>
      <c r="P13" s="2">
        <v>0</v>
      </c>
      <c r="Q13" s="2">
        <v>0</v>
      </c>
      <c r="R13" s="2">
        <v>140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21185</v>
      </c>
      <c r="AC13" s="2">
        <v>0</v>
      </c>
      <c r="AD13" s="2">
        <v>0</v>
      </c>
      <c r="AE13" s="2">
        <v>0</v>
      </c>
      <c r="AF13" s="2">
        <v>0</v>
      </c>
      <c r="AG13" s="8">
        <f>SUM(C13:AF13)</f>
        <v>43485</v>
      </c>
    </row>
    <row r="14" spans="1:33" ht="23.25" x14ac:dyDescent="0.35">
      <c r="A14" s="33" t="s">
        <v>18</v>
      </c>
      <c r="B14" s="34"/>
      <c r="C14" s="5">
        <f>SUM(C6:C13)</f>
        <v>5440</v>
      </c>
      <c r="D14" s="5">
        <f t="shared" ref="D14:Z14" si="0">SUM(D6:D13)</f>
        <v>960</v>
      </c>
      <c r="E14" s="5">
        <f t="shared" si="0"/>
        <v>0</v>
      </c>
      <c r="F14" s="5">
        <f t="shared" si="0"/>
        <v>4900</v>
      </c>
      <c r="G14" s="5">
        <f t="shared" si="0"/>
        <v>8880</v>
      </c>
      <c r="H14" s="5">
        <f t="shared" ref="H14:L14" si="1">SUM(H6:H13)</f>
        <v>35540</v>
      </c>
      <c r="I14" s="5">
        <f t="shared" si="1"/>
        <v>10700</v>
      </c>
      <c r="J14" s="5">
        <f t="shared" si="1"/>
        <v>0</v>
      </c>
      <c r="K14" s="5">
        <f t="shared" si="1"/>
        <v>660</v>
      </c>
      <c r="L14" s="5">
        <f t="shared" si="1"/>
        <v>0</v>
      </c>
      <c r="M14" s="5">
        <f t="shared" si="0"/>
        <v>20</v>
      </c>
      <c r="N14" s="5">
        <f t="shared" si="0"/>
        <v>60</v>
      </c>
      <c r="O14" s="5">
        <f t="shared" si="0"/>
        <v>2000</v>
      </c>
      <c r="P14" s="5">
        <f t="shared" si="0"/>
        <v>60</v>
      </c>
      <c r="Q14" s="5">
        <f t="shared" si="0"/>
        <v>200</v>
      </c>
      <c r="R14" s="5">
        <f t="shared" ref="R14:V14" si="2">SUM(R6:R13)</f>
        <v>180</v>
      </c>
      <c r="S14" s="5">
        <f t="shared" si="2"/>
        <v>180</v>
      </c>
      <c r="T14" s="5">
        <f t="shared" si="2"/>
        <v>0</v>
      </c>
      <c r="U14" s="5">
        <f t="shared" si="2"/>
        <v>0</v>
      </c>
      <c r="V14" s="5">
        <f t="shared" si="2"/>
        <v>20</v>
      </c>
      <c r="W14" s="5">
        <f t="shared" si="0"/>
        <v>0</v>
      </c>
      <c r="X14" s="5">
        <f t="shared" si="0"/>
        <v>0</v>
      </c>
      <c r="Y14" s="5">
        <f t="shared" si="0"/>
        <v>0</v>
      </c>
      <c r="Z14" s="5">
        <f t="shared" si="0"/>
        <v>0</v>
      </c>
      <c r="AA14" s="5">
        <f t="shared" ref="AA14:AF14" si="3">SUM(AA6:AA13)</f>
        <v>6300</v>
      </c>
      <c r="AB14" s="5">
        <f t="shared" si="3"/>
        <v>21185</v>
      </c>
      <c r="AC14" s="5">
        <f t="shared" si="3"/>
        <v>0</v>
      </c>
      <c r="AD14" s="5">
        <f t="shared" si="3"/>
        <v>150</v>
      </c>
      <c r="AE14" s="5">
        <f t="shared" si="3"/>
        <v>0</v>
      </c>
      <c r="AF14" s="5">
        <f t="shared" si="3"/>
        <v>0</v>
      </c>
      <c r="AG14" s="8">
        <f t="shared" ref="AG14" si="4">SUM(AG6:AG13)</f>
        <v>97435</v>
      </c>
    </row>
    <row r="16" spans="1:33" ht="21" x14ac:dyDescent="0.35">
      <c r="A16" s="1" t="s">
        <v>76</v>
      </c>
      <c r="J16" s="15"/>
      <c r="K16" s="15"/>
      <c r="L16" s="15"/>
      <c r="W16" s="15"/>
      <c r="X16" s="15"/>
      <c r="Y16" s="15"/>
      <c r="AA16" s="15"/>
      <c r="AB16" s="15"/>
      <c r="AC16" s="15"/>
      <c r="AD16" s="15"/>
      <c r="AE16" s="15"/>
      <c r="AF16" s="15"/>
      <c r="AG16" s="15"/>
    </row>
    <row r="17" spans="1:26" ht="21" x14ac:dyDescent="0.35">
      <c r="A17" s="1" t="s">
        <v>24</v>
      </c>
      <c r="L17" s="15"/>
      <c r="X17" s="15"/>
      <c r="Z17" s="15"/>
    </row>
    <row r="18" spans="1:26" x14ac:dyDescent="0.2">
      <c r="G18" s="15"/>
      <c r="H18" s="15"/>
      <c r="I18" s="15">
        <f>I14+S14</f>
        <v>10880</v>
      </c>
      <c r="J18" s="15"/>
    </row>
  </sheetData>
  <mergeCells count="8">
    <mergeCell ref="AG3:AG4"/>
    <mergeCell ref="A14:B14"/>
    <mergeCell ref="A3:A5"/>
    <mergeCell ref="B3:B5"/>
    <mergeCell ref="W4:AA4"/>
    <mergeCell ref="C3:AA3"/>
    <mergeCell ref="M4:Q4"/>
    <mergeCell ref="C4:G4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47CB-6B5C-4103-9273-D41C052EE7A1}">
  <sheetPr>
    <tabColor theme="9" tint="0.39997558519241921"/>
  </sheetPr>
  <dimension ref="A1:CU17"/>
  <sheetViews>
    <sheetView zoomScale="90" zoomScaleNormal="90" workbookViewId="0">
      <selection activeCell="BX10" sqref="BX10"/>
    </sheetView>
  </sheetViews>
  <sheetFormatPr defaultRowHeight="14.25" x14ac:dyDescent="0.2"/>
  <cols>
    <col min="1" max="1" width="7.875" customWidth="1"/>
    <col min="2" max="2" width="16" customWidth="1"/>
    <col min="3" max="3" width="13.25" customWidth="1"/>
    <col min="4" max="26" width="14.25" customWidth="1"/>
    <col min="27" max="27" width="14.375" customWidth="1"/>
    <col min="28" max="98" width="11.875" customWidth="1"/>
    <col min="99" max="99" width="14.875" customWidth="1"/>
    <col min="100" max="100" width="13.25" customWidth="1"/>
  </cols>
  <sheetData>
    <row r="1" spans="1:99" ht="21" x14ac:dyDescent="0.35">
      <c r="A1" s="7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9" ht="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9" ht="21" x14ac:dyDescent="0.35">
      <c r="A3" s="29" t="s">
        <v>0</v>
      </c>
      <c r="B3" s="29" t="s">
        <v>1</v>
      </c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31" t="s">
        <v>18</v>
      </c>
    </row>
    <row r="4" spans="1:99" ht="21" x14ac:dyDescent="0.35">
      <c r="A4" s="41"/>
      <c r="B4" s="41"/>
      <c r="C4" s="44" t="s">
        <v>26</v>
      </c>
      <c r="D4" s="45"/>
      <c r="E4" s="45"/>
      <c r="F4" s="45"/>
      <c r="G4" s="4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46" t="s">
        <v>27</v>
      </c>
      <c r="AB4" s="47"/>
      <c r="AC4" s="47"/>
      <c r="AD4" s="47"/>
      <c r="AE4" s="4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48" t="s">
        <v>28</v>
      </c>
      <c r="AZ4" s="49"/>
      <c r="BA4" s="49"/>
      <c r="BB4" s="49"/>
      <c r="BC4" s="49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50" t="s">
        <v>30</v>
      </c>
      <c r="BX4" s="51"/>
      <c r="BY4" s="51"/>
      <c r="BZ4" s="51"/>
      <c r="CA4" s="51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32"/>
    </row>
    <row r="5" spans="1:99" ht="21" x14ac:dyDescent="0.35">
      <c r="A5" s="30"/>
      <c r="B5" s="30"/>
      <c r="C5" s="4" t="s">
        <v>80</v>
      </c>
      <c r="D5" s="4" t="s">
        <v>33</v>
      </c>
      <c r="E5" s="4" t="s">
        <v>35</v>
      </c>
      <c r="F5" s="4" t="s">
        <v>36</v>
      </c>
      <c r="G5" s="4" t="s">
        <v>37</v>
      </c>
      <c r="H5" s="4" t="s">
        <v>41</v>
      </c>
      <c r="I5" s="4" t="s">
        <v>42</v>
      </c>
      <c r="J5" s="4" t="s">
        <v>43</v>
      </c>
      <c r="K5" s="4" t="s">
        <v>45</v>
      </c>
      <c r="L5" s="4" t="s">
        <v>46</v>
      </c>
      <c r="M5" s="4" t="s">
        <v>47</v>
      </c>
      <c r="N5" s="4" t="s">
        <v>48</v>
      </c>
      <c r="O5" s="4" t="s">
        <v>49</v>
      </c>
      <c r="P5" s="4" t="s">
        <v>50</v>
      </c>
      <c r="Q5" s="4" t="s">
        <v>52</v>
      </c>
      <c r="R5" s="4" t="s">
        <v>54</v>
      </c>
      <c r="S5" s="4" t="s">
        <v>55</v>
      </c>
      <c r="T5" s="4" t="s">
        <v>57</v>
      </c>
      <c r="U5" s="4" t="s">
        <v>61</v>
      </c>
      <c r="V5" s="4" t="s">
        <v>63</v>
      </c>
      <c r="W5" s="4" t="s">
        <v>64</v>
      </c>
      <c r="X5" s="4" t="s">
        <v>65</v>
      </c>
      <c r="Y5" s="4" t="s">
        <v>66</v>
      </c>
      <c r="Z5" s="4" t="s">
        <v>67</v>
      </c>
      <c r="AA5" s="10" t="s">
        <v>80</v>
      </c>
      <c r="AB5" s="10" t="s">
        <v>33</v>
      </c>
      <c r="AC5" s="11" t="s">
        <v>35</v>
      </c>
      <c r="AD5" s="11" t="s">
        <v>36</v>
      </c>
      <c r="AE5" s="11" t="s">
        <v>37</v>
      </c>
      <c r="AF5" s="11" t="s">
        <v>41</v>
      </c>
      <c r="AG5" s="11" t="s">
        <v>42</v>
      </c>
      <c r="AH5" s="11" t="s">
        <v>43</v>
      </c>
      <c r="AI5" s="11" t="s">
        <v>45</v>
      </c>
      <c r="AJ5" s="11" t="s">
        <v>46</v>
      </c>
      <c r="AK5" s="11" t="s">
        <v>47</v>
      </c>
      <c r="AL5" s="11" t="s">
        <v>48</v>
      </c>
      <c r="AM5" s="11" t="s">
        <v>49</v>
      </c>
      <c r="AN5" s="11" t="s">
        <v>51</v>
      </c>
      <c r="AO5" s="11" t="s">
        <v>53</v>
      </c>
      <c r="AP5" s="11" t="s">
        <v>54</v>
      </c>
      <c r="AQ5" s="11" t="s">
        <v>55</v>
      </c>
      <c r="AR5" s="11" t="s">
        <v>57</v>
      </c>
      <c r="AS5" s="11" t="s">
        <v>61</v>
      </c>
      <c r="AT5" s="11" t="s">
        <v>63</v>
      </c>
      <c r="AU5" s="11" t="s">
        <v>64</v>
      </c>
      <c r="AV5" s="11" t="s">
        <v>65</v>
      </c>
      <c r="AW5" s="11" t="s">
        <v>66</v>
      </c>
      <c r="AX5" s="11" t="s">
        <v>67</v>
      </c>
      <c r="AY5" s="12" t="s">
        <v>80</v>
      </c>
      <c r="AZ5" s="12" t="s">
        <v>33</v>
      </c>
      <c r="BA5" s="12" t="s">
        <v>35</v>
      </c>
      <c r="BB5" s="12" t="s">
        <v>36</v>
      </c>
      <c r="BC5" s="12" t="s">
        <v>37</v>
      </c>
      <c r="BD5" s="12" t="s">
        <v>41</v>
      </c>
      <c r="BE5" s="12" t="s">
        <v>42</v>
      </c>
      <c r="BF5" s="12" t="s">
        <v>44</v>
      </c>
      <c r="BG5" s="12" t="s">
        <v>45</v>
      </c>
      <c r="BH5" s="12" t="s">
        <v>46</v>
      </c>
      <c r="BI5" s="12" t="s">
        <v>47</v>
      </c>
      <c r="BJ5" s="12" t="s">
        <v>48</v>
      </c>
      <c r="BK5" s="12" t="s">
        <v>49</v>
      </c>
      <c r="BL5" s="12" t="s">
        <v>50</v>
      </c>
      <c r="BM5" s="12" t="s">
        <v>52</v>
      </c>
      <c r="BN5" s="12" t="s">
        <v>54</v>
      </c>
      <c r="BO5" s="12" t="s">
        <v>55</v>
      </c>
      <c r="BP5" s="12" t="s">
        <v>57</v>
      </c>
      <c r="BQ5" s="12" t="s">
        <v>61</v>
      </c>
      <c r="BR5" s="12" t="s">
        <v>63</v>
      </c>
      <c r="BS5" s="12" t="s">
        <v>64</v>
      </c>
      <c r="BT5" s="12" t="s">
        <v>65</v>
      </c>
      <c r="BU5" s="12" t="s">
        <v>66</v>
      </c>
      <c r="BV5" s="12" t="s">
        <v>67</v>
      </c>
      <c r="BW5" s="14" t="s">
        <v>80</v>
      </c>
      <c r="BX5" s="14" t="s">
        <v>34</v>
      </c>
      <c r="BY5" s="14" t="s">
        <v>35</v>
      </c>
      <c r="BZ5" s="14" t="s">
        <v>36</v>
      </c>
      <c r="CA5" s="14" t="s">
        <v>37</v>
      </c>
      <c r="CB5" s="14" t="s">
        <v>41</v>
      </c>
      <c r="CC5" s="14" t="s">
        <v>42</v>
      </c>
      <c r="CD5" s="14" t="s">
        <v>43</v>
      </c>
      <c r="CE5" s="14" t="s">
        <v>45</v>
      </c>
      <c r="CF5" s="14" t="s">
        <v>46</v>
      </c>
      <c r="CG5" s="14" t="s">
        <v>47</v>
      </c>
      <c r="CH5" s="14" t="s">
        <v>48</v>
      </c>
      <c r="CI5" s="14" t="s">
        <v>49</v>
      </c>
      <c r="CJ5" s="14" t="s">
        <v>51</v>
      </c>
      <c r="CK5" s="14" t="s">
        <v>53</v>
      </c>
      <c r="CL5" s="14" t="s">
        <v>54</v>
      </c>
      <c r="CM5" s="14" t="s">
        <v>55</v>
      </c>
      <c r="CN5" s="14" t="s">
        <v>58</v>
      </c>
      <c r="CO5" s="14" t="s">
        <v>62</v>
      </c>
      <c r="CP5" s="14" t="s">
        <v>63</v>
      </c>
      <c r="CQ5" s="14" t="s">
        <v>64</v>
      </c>
      <c r="CR5" s="14" t="s">
        <v>65</v>
      </c>
      <c r="CS5" s="14" t="s">
        <v>66</v>
      </c>
      <c r="CT5" s="14" t="s">
        <v>67</v>
      </c>
      <c r="CU5" s="9"/>
    </row>
    <row r="6" spans="1:99" ht="23.25" x14ac:dyDescent="0.35">
      <c r="A6" s="3">
        <v>1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8">
        <f t="shared" ref="CU6:CU13" si="0">SUM(C6:CT6)</f>
        <v>0</v>
      </c>
    </row>
    <row r="7" spans="1:99" ht="23.25" x14ac:dyDescent="0.35">
      <c r="A7" s="3">
        <v>2</v>
      </c>
      <c r="B7" s="2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8">
        <f t="shared" si="0"/>
        <v>0</v>
      </c>
    </row>
    <row r="8" spans="1:99" ht="23.25" x14ac:dyDescent="0.35">
      <c r="A8" s="3">
        <v>3</v>
      </c>
      <c r="B8" s="2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8">
        <f t="shared" si="0"/>
        <v>0</v>
      </c>
    </row>
    <row r="9" spans="1:99" ht="23.25" x14ac:dyDescent="0.35">
      <c r="A9" s="3">
        <v>4</v>
      </c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8">
        <f t="shared" si="0"/>
        <v>0</v>
      </c>
    </row>
    <row r="10" spans="1:99" ht="23.25" x14ac:dyDescent="0.35">
      <c r="A10" s="3">
        <v>5</v>
      </c>
      <c r="B10" s="2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8">
        <f t="shared" si="0"/>
        <v>0</v>
      </c>
    </row>
    <row r="11" spans="1:99" ht="23.25" x14ac:dyDescent="0.35">
      <c r="A11" s="3">
        <v>6</v>
      </c>
      <c r="B11" s="2" t="s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8">
        <f t="shared" si="0"/>
        <v>0</v>
      </c>
    </row>
    <row r="12" spans="1:99" ht="23.25" x14ac:dyDescent="0.35">
      <c r="A12" s="3">
        <v>7</v>
      </c>
      <c r="B12" s="2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8">
        <f t="shared" si="0"/>
        <v>0</v>
      </c>
    </row>
    <row r="13" spans="1:99" ht="23.25" x14ac:dyDescent="0.35">
      <c r="A13" s="3">
        <v>8</v>
      </c>
      <c r="B13" s="2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8">
        <f t="shared" si="0"/>
        <v>0</v>
      </c>
    </row>
    <row r="14" spans="1:99" ht="23.25" x14ac:dyDescent="0.35">
      <c r="A14" s="33" t="s">
        <v>18</v>
      </c>
      <c r="B14" s="34"/>
      <c r="C14" s="5">
        <f>SUM(C6:C13)</f>
        <v>0</v>
      </c>
      <c r="D14" s="5">
        <f t="shared" ref="D14:BC14" si="1">SUM(D6:D13)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ref="H14:M14" si="2">SUM(H6:H13)</f>
        <v>0</v>
      </c>
      <c r="I14" s="5">
        <f t="shared" si="2"/>
        <v>0</v>
      </c>
      <c r="J14" s="5">
        <f t="shared" si="2"/>
        <v>0</v>
      </c>
      <c r="K14" s="5">
        <f t="shared" si="2"/>
        <v>0</v>
      </c>
      <c r="L14" s="5">
        <f t="shared" si="2"/>
        <v>0</v>
      </c>
      <c r="M14" s="5">
        <f t="shared" si="2"/>
        <v>0</v>
      </c>
      <c r="N14" s="5">
        <f>SUM(N6:N13)</f>
        <v>0</v>
      </c>
      <c r="O14" s="5">
        <f>SUM(O6:O13)</f>
        <v>0</v>
      </c>
      <c r="P14" s="5">
        <f>SUM(P6:P13)</f>
        <v>0</v>
      </c>
      <c r="Q14" s="5">
        <f>SUM(Q6:Q13)</f>
        <v>0</v>
      </c>
      <c r="R14" s="5">
        <f>SUM(R6:R13)</f>
        <v>0</v>
      </c>
      <c r="S14" s="5">
        <f>S13</f>
        <v>0</v>
      </c>
      <c r="T14" s="5">
        <f t="shared" ref="T14:Z14" si="3">SUM(T6:T13)</f>
        <v>0</v>
      </c>
      <c r="U14" s="5">
        <f t="shared" si="3"/>
        <v>0</v>
      </c>
      <c r="V14" s="5">
        <f t="shared" si="3"/>
        <v>0</v>
      </c>
      <c r="W14" s="5">
        <f t="shared" si="3"/>
        <v>0</v>
      </c>
      <c r="X14" s="5">
        <f t="shared" si="3"/>
        <v>0</v>
      </c>
      <c r="Y14" s="5">
        <f t="shared" si="3"/>
        <v>0</v>
      </c>
      <c r="Z14" s="5">
        <f t="shared" si="3"/>
        <v>0</v>
      </c>
      <c r="AA14" s="5">
        <f t="shared" si="1"/>
        <v>0</v>
      </c>
      <c r="AB14" s="5">
        <f t="shared" si="1"/>
        <v>0</v>
      </c>
      <c r="AC14" s="5">
        <f t="shared" si="1"/>
        <v>0</v>
      </c>
      <c r="AD14" s="5">
        <f t="shared" si="1"/>
        <v>0</v>
      </c>
      <c r="AE14" s="5">
        <f t="shared" si="1"/>
        <v>0</v>
      </c>
      <c r="AF14" s="5">
        <f t="shared" ref="AF14:AK14" si="4">SUM(AF6:AF13)</f>
        <v>0</v>
      </c>
      <c r="AG14" s="5">
        <f t="shared" si="4"/>
        <v>0</v>
      </c>
      <c r="AH14" s="5">
        <f t="shared" si="4"/>
        <v>0</v>
      </c>
      <c r="AI14" s="5">
        <f t="shared" si="4"/>
        <v>0</v>
      </c>
      <c r="AJ14" s="5">
        <f t="shared" si="4"/>
        <v>0</v>
      </c>
      <c r="AK14" s="5">
        <f t="shared" si="4"/>
        <v>0</v>
      </c>
      <c r="AL14" s="5">
        <f>SUM(AL6:AL13)</f>
        <v>0</v>
      </c>
      <c r="AM14" s="5">
        <f>SUM(AM6:AM13)</f>
        <v>0</v>
      </c>
      <c r="AN14" s="5">
        <f>SUM(AN6:AN13)</f>
        <v>0</v>
      </c>
      <c r="AO14" s="5">
        <f>SUM(AO6:AO13)</f>
        <v>0</v>
      </c>
      <c r="AP14" s="5">
        <f>SUM(AP6:AP13)</f>
        <v>0</v>
      </c>
      <c r="AQ14" s="5">
        <f>AQ13</f>
        <v>0</v>
      </c>
      <c r="AR14" s="5">
        <f t="shared" ref="AR14:AX14" si="5">SUM(AR6:AR13)</f>
        <v>0</v>
      </c>
      <c r="AS14" s="5">
        <f t="shared" si="5"/>
        <v>0</v>
      </c>
      <c r="AT14" s="5">
        <f t="shared" si="5"/>
        <v>0</v>
      </c>
      <c r="AU14" s="5">
        <f t="shared" si="5"/>
        <v>0</v>
      </c>
      <c r="AV14" s="5">
        <f t="shared" si="5"/>
        <v>0</v>
      </c>
      <c r="AW14" s="5">
        <f t="shared" si="5"/>
        <v>0</v>
      </c>
      <c r="AX14" s="5">
        <f t="shared" si="5"/>
        <v>0</v>
      </c>
      <c r="AY14" s="5">
        <f t="shared" si="1"/>
        <v>0</v>
      </c>
      <c r="AZ14" s="5">
        <f t="shared" si="1"/>
        <v>0</v>
      </c>
      <c r="BA14" s="5">
        <f t="shared" si="1"/>
        <v>0</v>
      </c>
      <c r="BB14" s="5">
        <f t="shared" si="1"/>
        <v>0</v>
      </c>
      <c r="BC14" s="5">
        <f t="shared" si="1"/>
        <v>0</v>
      </c>
      <c r="BD14" s="5">
        <f t="shared" ref="BD14:BI14" si="6">SUM(BD6:BD13)</f>
        <v>0</v>
      </c>
      <c r="BE14" s="5">
        <f t="shared" si="6"/>
        <v>0</v>
      </c>
      <c r="BF14" s="5">
        <f t="shared" si="6"/>
        <v>0</v>
      </c>
      <c r="BG14" s="5">
        <f t="shared" si="6"/>
        <v>0</v>
      </c>
      <c r="BH14" s="5">
        <f t="shared" si="6"/>
        <v>0</v>
      </c>
      <c r="BI14" s="5">
        <f t="shared" si="6"/>
        <v>0</v>
      </c>
      <c r="BJ14" s="5">
        <f>SUM(BJ6:BJ13)</f>
        <v>0</v>
      </c>
      <c r="BK14" s="5">
        <f>SUM(BK6:BK13)</f>
        <v>0</v>
      </c>
      <c r="BL14" s="5">
        <f>SUM(BL6:BL13)</f>
        <v>0</v>
      </c>
      <c r="BM14" s="5">
        <f>SUM(BM6:BM13)</f>
        <v>0</v>
      </c>
      <c r="BN14" s="5">
        <f>SUM(BN6:BN13)</f>
        <v>0</v>
      </c>
      <c r="BO14" s="5">
        <f>BO13</f>
        <v>0</v>
      </c>
      <c r="BP14" s="5">
        <f t="shared" ref="BP14:BV14" si="7">SUM(BP6:BP13)</f>
        <v>0</v>
      </c>
      <c r="BQ14" s="5">
        <f t="shared" si="7"/>
        <v>0</v>
      </c>
      <c r="BR14" s="5">
        <f t="shared" si="7"/>
        <v>0</v>
      </c>
      <c r="BS14" s="5">
        <f t="shared" si="7"/>
        <v>0</v>
      </c>
      <c r="BT14" s="5">
        <f t="shared" si="7"/>
        <v>0</v>
      </c>
      <c r="BU14" s="5">
        <f t="shared" si="7"/>
        <v>0</v>
      </c>
      <c r="BV14" s="5">
        <f t="shared" si="7"/>
        <v>0</v>
      </c>
      <c r="BW14" s="5">
        <f t="shared" ref="BW14:BY14" si="8">SUM(BW6:BW13)</f>
        <v>0</v>
      </c>
      <c r="BX14" s="5">
        <f t="shared" si="8"/>
        <v>0</v>
      </c>
      <c r="BY14" s="5">
        <f t="shared" si="8"/>
        <v>0</v>
      </c>
      <c r="BZ14" s="5">
        <f t="shared" ref="BZ14:CU14" si="9">SUM(BZ6:BZ13)</f>
        <v>0</v>
      </c>
      <c r="CA14" s="5">
        <f t="shared" si="9"/>
        <v>0</v>
      </c>
      <c r="CB14" s="5">
        <f t="shared" si="9"/>
        <v>0</v>
      </c>
      <c r="CC14" s="5">
        <f t="shared" si="9"/>
        <v>0</v>
      </c>
      <c r="CD14" s="5">
        <f t="shared" si="9"/>
        <v>0</v>
      </c>
      <c r="CE14" s="5">
        <f t="shared" si="9"/>
        <v>0</v>
      </c>
      <c r="CF14" s="5">
        <f t="shared" si="9"/>
        <v>0</v>
      </c>
      <c r="CG14" s="5">
        <f t="shared" ref="CG14:CL14" si="10">SUM(CG6:CG13)</f>
        <v>0</v>
      </c>
      <c r="CH14" s="5">
        <f t="shared" si="10"/>
        <v>0</v>
      </c>
      <c r="CI14" s="5">
        <f t="shared" si="10"/>
        <v>0</v>
      </c>
      <c r="CJ14" s="5">
        <f t="shared" si="10"/>
        <v>0</v>
      </c>
      <c r="CK14" s="5">
        <f t="shared" si="10"/>
        <v>0</v>
      </c>
      <c r="CL14" s="5">
        <f t="shared" si="10"/>
        <v>0</v>
      </c>
      <c r="CM14" s="5">
        <f>CM13</f>
        <v>0</v>
      </c>
      <c r="CN14" s="5">
        <f t="shared" ref="CN14:CT14" si="11">SUM(CN6:CN13)</f>
        <v>0</v>
      </c>
      <c r="CO14" s="5">
        <f t="shared" si="11"/>
        <v>0</v>
      </c>
      <c r="CP14" s="5">
        <f t="shared" si="11"/>
        <v>0</v>
      </c>
      <c r="CQ14" s="5">
        <f t="shared" si="11"/>
        <v>0</v>
      </c>
      <c r="CR14" s="5">
        <f t="shared" si="11"/>
        <v>0</v>
      </c>
      <c r="CS14" s="5">
        <f t="shared" si="11"/>
        <v>0</v>
      </c>
      <c r="CT14" s="5">
        <f t="shared" si="11"/>
        <v>0</v>
      </c>
      <c r="CU14" s="8">
        <f t="shared" si="9"/>
        <v>0</v>
      </c>
    </row>
    <row r="16" spans="1:99" ht="21" x14ac:dyDescent="0.35">
      <c r="A16" s="1" t="s">
        <v>60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</row>
    <row r="17" spans="1:98" ht="21" x14ac:dyDescent="0.35">
      <c r="A17" s="1" t="s">
        <v>24</v>
      </c>
      <c r="AF17" s="15"/>
      <c r="AG17" s="15"/>
      <c r="AH17" s="15"/>
      <c r="AI17" s="15"/>
      <c r="AJ17" s="15"/>
      <c r="AK17" s="15"/>
      <c r="AL17" s="15">
        <f>AL14+BJ14+CH14</f>
        <v>0</v>
      </c>
      <c r="AM17" s="15">
        <f>AM14+BK14+CI14</f>
        <v>0</v>
      </c>
      <c r="AN17" s="15">
        <f>AN14+BL14+CJ14</f>
        <v>0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</row>
  </sheetData>
  <mergeCells count="9">
    <mergeCell ref="A14:B14"/>
    <mergeCell ref="A3:A5"/>
    <mergeCell ref="B3:B5"/>
    <mergeCell ref="C3:BC3"/>
    <mergeCell ref="CU3:CU4"/>
    <mergeCell ref="AY4:BC4"/>
    <mergeCell ref="AA4:AE4"/>
    <mergeCell ref="C4:G4"/>
    <mergeCell ref="BW4:CA4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347D-F2EE-4237-A424-0571FDD02AE0}">
  <sheetPr>
    <tabColor theme="9" tint="0.39997558519241921"/>
  </sheetPr>
  <dimension ref="A1:G15"/>
  <sheetViews>
    <sheetView tabSelected="1" workbookViewId="0">
      <selection activeCell="I7" sqref="I7"/>
    </sheetView>
  </sheetViews>
  <sheetFormatPr defaultRowHeight="14.25" x14ac:dyDescent="0.2"/>
  <cols>
    <col min="1" max="1" width="13.125" customWidth="1"/>
    <col min="2" max="2" width="26.5" customWidth="1"/>
    <col min="3" max="3" width="18.125" customWidth="1"/>
    <col min="4" max="4" width="20" customWidth="1"/>
    <col min="5" max="5" width="17" customWidth="1"/>
    <col min="6" max="6" width="19.125" customWidth="1"/>
    <col min="7" max="7" width="11.75" bestFit="1" customWidth="1"/>
  </cols>
  <sheetData>
    <row r="1" spans="1:7" ht="21" x14ac:dyDescent="0.35">
      <c r="A1" s="7" t="s">
        <v>31</v>
      </c>
      <c r="B1" s="1"/>
      <c r="C1" s="1"/>
      <c r="D1" s="1"/>
      <c r="E1" s="1"/>
    </row>
    <row r="2" spans="1:7" ht="21" x14ac:dyDescent="0.35">
      <c r="A2" s="1"/>
      <c r="B2" s="1"/>
      <c r="C2" s="1"/>
      <c r="D2" s="1"/>
      <c r="E2" s="1"/>
    </row>
    <row r="3" spans="1:7" ht="21" x14ac:dyDescent="0.35">
      <c r="A3" s="29" t="s">
        <v>0</v>
      </c>
      <c r="B3" s="29" t="s">
        <v>1</v>
      </c>
      <c r="C3" s="44" t="s">
        <v>38</v>
      </c>
      <c r="D3" s="45"/>
      <c r="E3" s="45"/>
      <c r="F3" s="31" t="s">
        <v>18</v>
      </c>
    </row>
    <row r="4" spans="1:7" ht="21" x14ac:dyDescent="0.35">
      <c r="A4" s="30"/>
      <c r="B4" s="30"/>
      <c r="C4" s="18" t="s">
        <v>40</v>
      </c>
      <c r="D4" s="19" t="s">
        <v>39</v>
      </c>
      <c r="E4" s="19" t="s">
        <v>56</v>
      </c>
      <c r="F4" s="32"/>
    </row>
    <row r="5" spans="1:7" ht="23.25" x14ac:dyDescent="0.35">
      <c r="A5" s="3">
        <v>1</v>
      </c>
      <c r="B5" s="2" t="s">
        <v>3</v>
      </c>
      <c r="C5" s="2">
        <f>'E-claim'!O5</f>
        <v>161987.5</v>
      </c>
      <c r="D5" s="2">
        <f>'moph-claim'!AG6</f>
        <v>9790</v>
      </c>
      <c r="E5" s="2">
        <f>'KTB โอนเข้า CUP'!CU6</f>
        <v>0</v>
      </c>
      <c r="F5" s="8">
        <f t="shared" ref="F5:F12" si="0">SUM(C5:E5)</f>
        <v>171777.5</v>
      </c>
    </row>
    <row r="6" spans="1:7" ht="23.25" x14ac:dyDescent="0.35">
      <c r="A6" s="3">
        <v>2</v>
      </c>
      <c r="B6" s="2" t="s">
        <v>6</v>
      </c>
      <c r="C6" s="2">
        <f>'E-claim'!O6</f>
        <v>172909.5</v>
      </c>
      <c r="D6" s="2">
        <f>'moph-claim'!AG7</f>
        <v>10500</v>
      </c>
      <c r="E6" s="2">
        <f>'KTB โอนเข้า CUP'!CU7</f>
        <v>0</v>
      </c>
      <c r="F6" s="8">
        <f t="shared" si="0"/>
        <v>183409.5</v>
      </c>
    </row>
    <row r="7" spans="1:7" ht="23.25" x14ac:dyDescent="0.35">
      <c r="A7" s="3">
        <v>3</v>
      </c>
      <c r="B7" s="2" t="s">
        <v>7</v>
      </c>
      <c r="C7" s="2">
        <f>'E-claim'!O7</f>
        <v>168064</v>
      </c>
      <c r="D7" s="2">
        <f>'moph-claim'!AG8</f>
        <v>12140</v>
      </c>
      <c r="E7" s="2">
        <f>'KTB โอนเข้า CUP'!CU8</f>
        <v>0</v>
      </c>
      <c r="F7" s="8">
        <f t="shared" si="0"/>
        <v>180204</v>
      </c>
    </row>
    <row r="8" spans="1:7" ht="23.25" x14ac:dyDescent="0.35">
      <c r="A8" s="3">
        <v>4</v>
      </c>
      <c r="B8" s="2" t="s">
        <v>8</v>
      </c>
      <c r="C8" s="2">
        <f>'E-claim'!O8</f>
        <v>117374</v>
      </c>
      <c r="D8" s="2">
        <f>'moph-claim'!AG9</f>
        <v>2940</v>
      </c>
      <c r="E8" s="2">
        <f>'KTB โอนเข้า CUP'!CU9</f>
        <v>0</v>
      </c>
      <c r="F8" s="8">
        <f t="shared" si="0"/>
        <v>120314</v>
      </c>
    </row>
    <row r="9" spans="1:7" ht="23.25" x14ac:dyDescent="0.35">
      <c r="A9" s="3">
        <v>5</v>
      </c>
      <c r="B9" s="2" t="s">
        <v>9</v>
      </c>
      <c r="C9" s="2">
        <f>'E-claim'!O9</f>
        <v>68881.5</v>
      </c>
      <c r="D9" s="2">
        <f>'moph-claim'!AG10</f>
        <v>4980</v>
      </c>
      <c r="E9" s="2">
        <f>'KTB โอนเข้า CUP'!CU10</f>
        <v>0</v>
      </c>
      <c r="F9" s="8">
        <f t="shared" si="0"/>
        <v>73861.5</v>
      </c>
    </row>
    <row r="10" spans="1:7" ht="23.25" x14ac:dyDescent="0.35">
      <c r="A10" s="3">
        <v>6</v>
      </c>
      <c r="B10" s="2" t="s">
        <v>10</v>
      </c>
      <c r="C10" s="2">
        <f>'E-claim'!O10</f>
        <v>83142</v>
      </c>
      <c r="D10" s="2">
        <f>'moph-claim'!AG11</f>
        <v>10040</v>
      </c>
      <c r="E10" s="2">
        <f>'KTB โอนเข้า CUP'!CU11</f>
        <v>0</v>
      </c>
      <c r="F10" s="8">
        <f t="shared" si="0"/>
        <v>93182</v>
      </c>
    </row>
    <row r="11" spans="1:7" ht="23.25" x14ac:dyDescent="0.35">
      <c r="A11" s="3">
        <v>7</v>
      </c>
      <c r="B11" s="2" t="s">
        <v>11</v>
      </c>
      <c r="C11" s="2">
        <f>'E-claim'!O11</f>
        <v>106302</v>
      </c>
      <c r="D11" s="2">
        <f>'moph-claim'!AG12</f>
        <v>3560</v>
      </c>
      <c r="E11" s="2">
        <f>'KTB โอนเข้า CUP'!CU12</f>
        <v>0</v>
      </c>
      <c r="F11" s="8">
        <f t="shared" si="0"/>
        <v>109862</v>
      </c>
    </row>
    <row r="12" spans="1:7" ht="23.25" x14ac:dyDescent="0.35">
      <c r="A12" s="20">
        <v>8</v>
      </c>
      <c r="B12" s="21" t="s">
        <v>4</v>
      </c>
      <c r="C12" s="21">
        <f>'E-claim'!O12</f>
        <v>351662</v>
      </c>
      <c r="D12" s="21">
        <f>'moph-claim'!AG13</f>
        <v>43485</v>
      </c>
      <c r="E12" s="21">
        <f>'KTB โอนเข้า CUP'!CU13</f>
        <v>0</v>
      </c>
      <c r="F12" s="8">
        <f t="shared" si="0"/>
        <v>395147</v>
      </c>
    </row>
    <row r="13" spans="1:7" ht="23.25" x14ac:dyDescent="0.35">
      <c r="A13" s="33" t="s">
        <v>18</v>
      </c>
      <c r="B13" s="34"/>
      <c r="C13" s="5">
        <f>SUM(C5:C12)</f>
        <v>1230322.5</v>
      </c>
      <c r="D13" s="5">
        <f t="shared" ref="D13:E13" si="1">SUM(D5:D12)</f>
        <v>97435</v>
      </c>
      <c r="E13" s="5">
        <f t="shared" si="1"/>
        <v>0</v>
      </c>
      <c r="F13" s="8">
        <f>SUM(F5:F12)</f>
        <v>1327757.5</v>
      </c>
      <c r="G13" s="15"/>
    </row>
    <row r="14" spans="1:7" x14ac:dyDescent="0.2">
      <c r="G14" s="15"/>
    </row>
    <row r="15" spans="1:7" x14ac:dyDescent="0.2">
      <c r="G15" s="15">
        <f>F13-F12</f>
        <v>932610.5</v>
      </c>
    </row>
  </sheetData>
  <mergeCells count="5">
    <mergeCell ref="A3:A4"/>
    <mergeCell ref="B3:B4"/>
    <mergeCell ref="C3:E3"/>
    <mergeCell ref="F3:F4"/>
    <mergeCell ref="A13:B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E-claim</vt:lpstr>
      <vt:lpstr>moph-claim</vt:lpstr>
      <vt:lpstr>KTB โอนเข้า CUP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NBITADMIN</dc:creator>
  <cp:lastModifiedBy>NBITADMIN</cp:lastModifiedBy>
  <cp:lastPrinted>2025-04-03T09:55:41Z</cp:lastPrinted>
  <dcterms:created xsi:type="dcterms:W3CDTF">2024-04-03T06:45:59Z</dcterms:created>
  <dcterms:modified xsi:type="dcterms:W3CDTF">2026-03-03T08:24:07Z</dcterms:modified>
</cp:coreProperties>
</file>