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xampp\htdocs\meetingsirinthon\files\weerayooth\"/>
    </mc:Choice>
  </mc:AlternateContent>
  <xr:revisionPtr revIDLastSave="0" documentId="13_ncr:1_{9A779CB8-C8AE-4575-91CB-BD7BD08CD428}" xr6:coauthVersionLast="47" xr6:coauthVersionMax="47" xr10:uidLastSave="{00000000-0000-0000-0000-000000000000}"/>
  <bookViews>
    <workbookView xWindow="-120" yWindow="-120" windowWidth="20730" windowHeight="11160" activeTab="3" xr2:uid="{F44089BF-727E-4111-9DEB-D50E9113DB93}"/>
  </bookViews>
  <sheets>
    <sheet name="E-claim" sheetId="8" r:id="rId1"/>
    <sheet name="moph-claim" sheetId="10" r:id="rId2"/>
    <sheet name="KTB" sheetId="11" r:id="rId3"/>
    <sheet name="Total" sheetId="12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" i="8" l="1"/>
  <c r="AH14" i="11"/>
  <c r="AI14" i="11"/>
  <c r="AI13" i="11"/>
  <c r="AI12" i="11"/>
  <c r="AI11" i="11"/>
  <c r="AI10" i="11"/>
  <c r="AI9" i="11"/>
  <c r="AI8" i="11"/>
  <c r="AI7" i="11"/>
  <c r="AI6" i="11"/>
  <c r="Z14" i="11"/>
  <c r="R14" i="11"/>
  <c r="J14" i="11"/>
  <c r="AG14" i="11"/>
  <c r="Y14" i="11"/>
  <c r="Q14" i="11"/>
  <c r="I14" i="11"/>
  <c r="Z14" i="10"/>
  <c r="AA14" i="10"/>
  <c r="AA13" i="10"/>
  <c r="AA12" i="10"/>
  <c r="AA11" i="10"/>
  <c r="AA10" i="10"/>
  <c r="AA9" i="10"/>
  <c r="AA7" i="10"/>
  <c r="AA6" i="10"/>
  <c r="AA8" i="10"/>
  <c r="R14" i="10"/>
  <c r="J14" i="10"/>
  <c r="P14" i="11"/>
  <c r="AF14" i="11"/>
  <c r="X14" i="11"/>
  <c r="H14" i="11"/>
  <c r="Y14" i="10"/>
  <c r="Q14" i="10"/>
  <c r="I14" i="10"/>
  <c r="X14" i="10"/>
  <c r="P14" i="10"/>
  <c r="H14" i="10"/>
  <c r="AA14" i="11" l="1"/>
  <c r="AB14" i="11"/>
  <c r="AC14" i="11"/>
  <c r="AD14" i="11"/>
  <c r="AE14" i="11"/>
  <c r="W14" i="10"/>
  <c r="N6" i="8"/>
  <c r="C6" i="12" s="1"/>
  <c r="N7" i="8"/>
  <c r="C7" i="12" s="1"/>
  <c r="N8" i="8"/>
  <c r="C8" i="12" s="1"/>
  <c r="N9" i="8"/>
  <c r="C9" i="12" s="1"/>
  <c r="N10" i="8"/>
  <c r="C10" i="12" s="1"/>
  <c r="N11" i="8"/>
  <c r="C11" i="12" s="1"/>
  <c r="N12" i="8"/>
  <c r="C12" i="12" s="1"/>
  <c r="N5" i="8"/>
  <c r="C5" i="12" s="1"/>
  <c r="F13" i="8"/>
  <c r="E9" i="12"/>
  <c r="E11" i="12"/>
  <c r="E12" i="12"/>
  <c r="E5" i="12"/>
  <c r="D11" i="12"/>
  <c r="D10" i="12"/>
  <c r="D12" i="12"/>
  <c r="D9" i="12"/>
  <c r="D8" i="12"/>
  <c r="D7" i="12"/>
  <c r="D6" i="12"/>
  <c r="D5" i="12"/>
  <c r="E10" i="12"/>
  <c r="E8" i="12"/>
  <c r="E7" i="12"/>
  <c r="E6" i="12"/>
  <c r="W14" i="11"/>
  <c r="V14" i="11"/>
  <c r="U14" i="11"/>
  <c r="T14" i="11"/>
  <c r="S14" i="11"/>
  <c r="O14" i="11"/>
  <c r="N14" i="11"/>
  <c r="M14" i="11"/>
  <c r="L14" i="11"/>
  <c r="K14" i="11"/>
  <c r="G14" i="11"/>
  <c r="F14" i="11"/>
  <c r="E14" i="11"/>
  <c r="D14" i="11"/>
  <c r="C14" i="11"/>
  <c r="L13" i="8"/>
  <c r="G14" i="10"/>
  <c r="O14" i="10"/>
  <c r="V14" i="10"/>
  <c r="N14" i="10"/>
  <c r="F14" i="10"/>
  <c r="E14" i="10"/>
  <c r="M14" i="10"/>
  <c r="U14" i="10"/>
  <c r="T14" i="10"/>
  <c r="S14" i="10"/>
  <c r="L14" i="10"/>
  <c r="K14" i="10"/>
  <c r="D14" i="10"/>
  <c r="C14" i="10"/>
  <c r="J13" i="8"/>
  <c r="M13" i="8"/>
  <c r="K13" i="8"/>
  <c r="I13" i="8"/>
  <c r="H13" i="8"/>
  <c r="G13" i="8"/>
  <c r="E13" i="8"/>
  <c r="D13" i="8"/>
  <c r="C13" i="8"/>
  <c r="E13" i="12" l="1"/>
  <c r="F8" i="12"/>
  <c r="F5" i="12"/>
  <c r="F9" i="12"/>
  <c r="F12" i="12"/>
  <c r="F11" i="12"/>
  <c r="F7" i="12"/>
  <c r="D13" i="12"/>
  <c r="F10" i="12"/>
  <c r="F6" i="12"/>
  <c r="C13" i="12"/>
  <c r="F13" i="12" l="1"/>
</calcChain>
</file>

<file path=xl/sharedStrings.xml><?xml version="1.0" encoding="utf-8"?>
<sst xmlns="http://schemas.openxmlformats.org/spreadsheetml/2006/main" count="139" uniqueCount="58">
  <si>
    <t>ลำดับที่</t>
  </si>
  <si>
    <t>หน่วยบริการ</t>
  </si>
  <si>
    <t>กิจกรรม</t>
  </si>
  <si>
    <t>รพ.สต.คันไร่</t>
  </si>
  <si>
    <t>รพ.สิรินธร</t>
  </si>
  <si>
    <t>บริการวางแผนครอบครัว</t>
  </si>
  <si>
    <t>รพ.สต.ช่องเม็ก</t>
  </si>
  <si>
    <t>รพ.สต.แก่งศรีโคตร</t>
  </si>
  <si>
    <t>รพ.สต.คำก้อม</t>
  </si>
  <si>
    <t>รพ.สต.หัวสะพาน</t>
  </si>
  <si>
    <t>รพ.สต.คันเปือย</t>
  </si>
  <si>
    <t>รพ.สต.นิคม2</t>
  </si>
  <si>
    <t>ทดสอบการตั้งครรภ์</t>
  </si>
  <si>
    <t>ทันตกรรม ฝากครรภ์</t>
  </si>
  <si>
    <t>อัลตร้าซาวด์</t>
  </si>
  <si>
    <t>ฝากครรภ์</t>
  </si>
  <si>
    <t>หลังคลอด</t>
  </si>
  <si>
    <t>บริการแพทย์แผนไทย ยาสมุนไพร</t>
  </si>
  <si>
    <t>รวมทั้งสิ้น</t>
  </si>
  <si>
    <t>ที่มา จากเว็บระบบรายงานสำหรับหน่วยบริการในระบบหลักประกันสุขภาพแห่งชาติ (Mishos.nhso.go.th)</t>
  </si>
  <si>
    <t>Lab</t>
  </si>
  <si>
    <t>LAB ก่อนคลอด</t>
  </si>
  <si>
    <t>วัคซีน EPI</t>
  </si>
  <si>
    <t>วัคซีน DT</t>
  </si>
  <si>
    <t>ที่มา จากเว็บระบบรายงานระบบบูรณาการติดตามข้อมูลการจ่ายชดเชยโรคเฉพาะ (Seamless for DMIS)</t>
  </si>
  <si>
    <t xml:space="preserve"> ลำไส้ใหญ่และลำไส้ตรง(Fit Test)</t>
  </si>
  <si>
    <t>วัคซีน ไข้หวัดใหญ่</t>
  </si>
  <si>
    <t>ไวรัสตับอักเสบ ซี</t>
  </si>
  <si>
    <t>ไวรัสตับอักเสบ บี</t>
  </si>
  <si>
    <t>ยาเม็ดเสริมธาตุเหล็ก</t>
  </si>
  <si>
    <t>ค่าเก็บตัวอย่าง HPV DNA TEST</t>
  </si>
  <si>
    <t>สรุปยอดจัดสรรผลงาน Fee Schedule 68  แยกรายหน่วยบริการ อำเภอสิรินธร</t>
  </si>
  <si>
    <t>1 ตค 67</t>
  </si>
  <si>
    <t>15 ตค 67</t>
  </si>
  <si>
    <t>4 พย 67</t>
  </si>
  <si>
    <t>19 พย 67</t>
  </si>
  <si>
    <t>3 ธค 67</t>
  </si>
  <si>
    <t>ควบคุมป้องกันรักษาผู้ป่วย DM และ HT</t>
  </si>
  <si>
    <t>16 ตค 67</t>
  </si>
  <si>
    <t>17 ตค 67</t>
  </si>
  <si>
    <t xml:space="preserve">17 ตค 67 </t>
  </si>
  <si>
    <t>31 ตค 67</t>
  </si>
  <si>
    <t>15 พย 67</t>
  </si>
  <si>
    <t>30 พย 67</t>
  </si>
  <si>
    <t>ระบบงานที่บันทึก</t>
  </si>
  <si>
    <t>MOPH CLAIM</t>
  </si>
  <si>
    <t>KTB</t>
  </si>
  <si>
    <t xml:space="preserve">E-CLAIM </t>
  </si>
  <si>
    <t>18 ธค 67</t>
  </si>
  <si>
    <t>6 มค 68</t>
  </si>
  <si>
    <t>15 ธค 67</t>
  </si>
  <si>
    <t>ประมวลผลข้อมูล ณ วันที่ 3  กุมภาพันธ์ 2568 เวลา 11.30 น.</t>
  </si>
  <si>
    <t>ประมวลผลข้อมูล ณ วันที่ 3  กุมภาพันธ์ 2568 เวลา 11.43 น.</t>
  </si>
  <si>
    <t>20 มค 68</t>
  </si>
  <si>
    <t>31 ธค 67</t>
  </si>
  <si>
    <t>15 มค 68</t>
  </si>
  <si>
    <t>15 มต 68</t>
  </si>
  <si>
    <t>ประมวลผลข้อมูล ณ วันที่ 3  กุมภาพันธ์  2568 เวลา 13.15 น.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</si>
</sst>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22"/>
      <color theme="1"/>
      <name val="TH SarabunPSK"/>
      <family val="2"/>
    </font>
    <font>
      <b/>
      <sz val="14"/>
      <color theme="1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4" fontId="1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4" fontId="2" fillId="2" borderId="1" xfId="0" applyNumberFormat="1" applyFont="1" applyFill="1" applyBorder="1"/>
    <xf numFmtId="4" fontId="2" fillId="3" borderId="1" xfId="0" applyNumberFormat="1" applyFont="1" applyFill="1" applyBorder="1"/>
    <xf numFmtId="4" fontId="1" fillId="2" borderId="1" xfId="0" applyNumberFormat="1" applyFont="1" applyFill="1" applyBorder="1"/>
    <xf numFmtId="0" fontId="2" fillId="0" borderId="0" xfId="0" applyFont="1"/>
    <xf numFmtId="4" fontId="3" fillId="3" borderId="1" xfId="0" applyNumberFormat="1" applyFont="1" applyFill="1" applyBorder="1"/>
    <xf numFmtId="0" fontId="0" fillId="2" borderId="3" xfId="0" applyFill="1" applyBorder="1" applyAlignment="1">
      <alignment horizontal="center" vertical="center"/>
    </xf>
    <xf numFmtId="4" fontId="2" fillId="4" borderId="1" xfId="0" applyNumberFormat="1" applyFont="1" applyFill="1" applyBorder="1"/>
    <xf numFmtId="4" fontId="2" fillId="4" borderId="3" xfId="0" applyNumberFormat="1" applyFont="1" applyFill="1" applyBorder="1"/>
    <xf numFmtId="4" fontId="2" fillId="5" borderId="3" xfId="0" applyNumberFormat="1" applyFont="1" applyFill="1" applyBorder="1"/>
    <xf numFmtId="4" fontId="2" fillId="2" borderId="8" xfId="0" applyNumberFormat="1" applyFont="1" applyFill="1" applyBorder="1" applyAlignment="1">
      <alignment horizontal="center"/>
    </xf>
    <xf numFmtId="4" fontId="2" fillId="6" borderId="3" xfId="0" applyNumberFormat="1" applyFont="1" applyFill="1" applyBorder="1"/>
    <xf numFmtId="4" fontId="0" fillId="0" borderId="0" xfId="0" applyNumberFormat="1"/>
    <xf numFmtId="4" fontId="2" fillId="2" borderId="5" xfId="0" applyNumberFormat="1" applyFont="1" applyFill="1" applyBorder="1" applyAlignment="1">
      <alignment horizontal="center"/>
    </xf>
    <xf numFmtId="4" fontId="2" fillId="4" borderId="5" xfId="0" applyNumberFormat="1" applyFont="1" applyFill="1" applyBorder="1" applyAlignment="1">
      <alignment horizontal="center"/>
    </xf>
    <xf numFmtId="4" fontId="5" fillId="2" borderId="3" xfId="0" applyNumberFormat="1" applyFont="1" applyFill="1" applyBorder="1" applyAlignment="1">
      <alignment horizontal="center"/>
    </xf>
    <xf numFmtId="4" fontId="2" fillId="2" borderId="3" xfId="0" applyNumberFormat="1" applyFont="1" applyFill="1" applyBorder="1" applyAlignment="1">
      <alignment horizontal="center"/>
    </xf>
    <xf numFmtId="1" fontId="2" fillId="7" borderId="1" xfId="0" applyNumberFormat="1" applyFont="1" applyFill="1" applyBorder="1" applyAlignment="1">
      <alignment horizontal="center"/>
    </xf>
    <xf numFmtId="4" fontId="1" fillId="7" borderId="1" xfId="0" applyNumberFormat="1" applyFont="1" applyFill="1" applyBorder="1"/>
    <xf numFmtId="4" fontId="2" fillId="6" borderId="10" xfId="0" applyNumberFormat="1" applyFont="1" applyFill="1" applyBorder="1" applyAlignment="1">
      <alignment horizontal="center"/>
    </xf>
    <xf numFmtId="4" fontId="2" fillId="5" borderId="10" xfId="0" applyNumberFormat="1" applyFont="1" applyFill="1" applyBorder="1" applyAlignment="1">
      <alignment horizontal="center"/>
    </xf>
    <xf numFmtId="4" fontId="2" fillId="2" borderId="11" xfId="0" applyNumberFormat="1" applyFont="1" applyFill="1" applyBorder="1" applyAlignment="1">
      <alignment horizontal="center"/>
    </xf>
    <xf numFmtId="4" fontId="2" fillId="5" borderId="6" xfId="0" applyNumberFormat="1" applyFont="1" applyFill="1" applyBorder="1" applyAlignment="1">
      <alignment horizontal="center"/>
    </xf>
    <xf numFmtId="4" fontId="1" fillId="6" borderId="1" xfId="0" applyNumberFormat="1" applyFont="1" applyFill="1" applyBorder="1"/>
    <xf numFmtId="4" fontId="2" fillId="5" borderId="12" xfId="0" applyNumberFormat="1" applyFont="1" applyFill="1" applyBorder="1" applyAlignment="1">
      <alignment horizontal="center"/>
    </xf>
    <xf numFmtId="4" fontId="2" fillId="4" borderId="10" xfId="0" applyNumberFormat="1" applyFont="1" applyFill="1" applyBorder="1" applyAlignment="1">
      <alignment horizontal="center"/>
    </xf>
    <xf numFmtId="4" fontId="2" fillId="2" borderId="2" xfId="0" applyNumberFormat="1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/>
    </xf>
    <xf numFmtId="4" fontId="2" fillId="2" borderId="5" xfId="0" applyNumberFormat="1" applyFont="1" applyFill="1" applyBorder="1" applyAlignment="1">
      <alignment horizontal="center"/>
    </xf>
    <xf numFmtId="4" fontId="2" fillId="2" borderId="6" xfId="0" applyNumberFormat="1" applyFont="1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4" fontId="2" fillId="3" borderId="4" xfId="0" applyNumberFormat="1" applyFont="1" applyFill="1" applyBorder="1" applyAlignment="1">
      <alignment horizontal="center"/>
    </xf>
    <xf numFmtId="4" fontId="2" fillId="3" borderId="6" xfId="0" applyNumberFormat="1" applyFont="1" applyFill="1" applyBorder="1" applyAlignment="1">
      <alignment horizontal="center"/>
    </xf>
    <xf numFmtId="4" fontId="4" fillId="2" borderId="2" xfId="0" applyNumberFormat="1" applyFont="1" applyFill="1" applyBorder="1" applyAlignment="1">
      <alignment horizontal="center" vertical="center" textRotation="90"/>
    </xf>
    <xf numFmtId="4" fontId="4" fillId="2" borderId="7" xfId="0" applyNumberFormat="1" applyFont="1" applyFill="1" applyBorder="1" applyAlignment="1">
      <alignment horizontal="center" vertical="center" textRotation="90"/>
    </xf>
    <xf numFmtId="4" fontId="4" fillId="2" borderId="3" xfId="0" applyNumberFormat="1" applyFont="1" applyFill="1" applyBorder="1" applyAlignment="1">
      <alignment horizontal="center" vertical="center" textRotation="90"/>
    </xf>
    <xf numFmtId="4" fontId="2" fillId="2" borderId="7" xfId="0" applyNumberFormat="1" applyFont="1" applyFill="1" applyBorder="1" applyAlignment="1">
      <alignment horizontal="center" vertical="center"/>
    </xf>
    <xf numFmtId="4" fontId="2" fillId="5" borderId="4" xfId="0" applyNumberFormat="1" applyFont="1" applyFill="1" applyBorder="1" applyAlignment="1">
      <alignment horizontal="center"/>
    </xf>
    <xf numFmtId="4" fontId="2" fillId="5" borderId="5" xfId="0" applyNumberFormat="1" applyFont="1" applyFill="1" applyBorder="1" applyAlignment="1">
      <alignment horizontal="center"/>
    </xf>
    <xf numFmtId="4" fontId="2" fillId="4" borderId="4" xfId="0" applyNumberFormat="1" applyFont="1" applyFill="1" applyBorder="1" applyAlignment="1">
      <alignment horizontal="center"/>
    </xf>
    <xf numFmtId="4" fontId="2" fillId="4" borderId="5" xfId="0" applyNumberFormat="1" applyFont="1" applyFill="1" applyBorder="1" applyAlignment="1">
      <alignment horizontal="center"/>
    </xf>
    <xf numFmtId="4" fontId="2" fillId="5" borderId="9" xfId="0" applyNumberFormat="1" applyFont="1" applyFill="1" applyBorder="1" applyAlignment="1">
      <alignment horizontal="center"/>
    </xf>
    <xf numFmtId="4" fontId="2" fillId="5" borderId="10" xfId="0" applyNumberFormat="1" applyFont="1" applyFill="1" applyBorder="1" applyAlignment="1">
      <alignment horizontal="center"/>
    </xf>
    <xf numFmtId="4" fontId="2" fillId="6" borderId="9" xfId="0" applyNumberFormat="1" applyFont="1" applyFill="1" applyBorder="1" applyAlignment="1">
      <alignment horizontal="center"/>
    </xf>
    <xf numFmtId="4" fontId="2" fillId="6" borderId="1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74320-B533-44B3-90FA-A0C25BE72AE9}">
  <dimension ref="A1:N16"/>
  <sheetViews>
    <sheetView topLeftCell="E1" zoomScale="90" zoomScaleNormal="90" workbookViewId="0">
      <selection activeCell="N13" sqref="N13"/>
    </sheetView>
  </sheetViews>
  <sheetFormatPr defaultRowHeight="14.25" x14ac:dyDescent="0.2"/>
  <cols>
    <col min="1" max="1" width="7.875" customWidth="1"/>
    <col min="2" max="2" width="16" customWidth="1"/>
    <col min="3" max="3" width="21.625" customWidth="1"/>
    <col min="4" max="4" width="18" customWidth="1"/>
    <col min="5" max="6" width="16.875" customWidth="1"/>
    <col min="7" max="7" width="11.875" customWidth="1"/>
    <col min="8" max="8" width="13.875" customWidth="1"/>
    <col min="9" max="10" width="14.5" customWidth="1"/>
    <col min="11" max="11" width="12.75" customWidth="1"/>
    <col min="12" max="12" width="26.5" customWidth="1"/>
    <col min="13" max="13" width="24.875" customWidth="1"/>
    <col min="14" max="14" width="14.875" customWidth="1"/>
    <col min="15" max="15" width="13.25" customWidth="1"/>
  </cols>
  <sheetData>
    <row r="1" spans="1:14" ht="21" x14ac:dyDescent="0.35">
      <c r="A1" s="7" t="s">
        <v>31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2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4" ht="21" x14ac:dyDescent="0.35">
      <c r="A3" s="29" t="s">
        <v>0</v>
      </c>
      <c r="B3" s="29" t="s">
        <v>1</v>
      </c>
      <c r="C3" s="31" t="s">
        <v>2</v>
      </c>
      <c r="D3" s="32"/>
      <c r="E3" s="32"/>
      <c r="F3" s="32"/>
      <c r="G3" s="32"/>
      <c r="H3" s="32"/>
      <c r="I3" s="32"/>
      <c r="J3" s="32"/>
      <c r="K3" s="32"/>
      <c r="L3" s="32"/>
      <c r="M3" s="33"/>
      <c r="N3" s="34" t="s">
        <v>18</v>
      </c>
    </row>
    <row r="4" spans="1:14" ht="21" x14ac:dyDescent="0.35">
      <c r="A4" s="30"/>
      <c r="B4" s="30"/>
      <c r="C4" s="4" t="s">
        <v>5</v>
      </c>
      <c r="D4" s="4" t="s">
        <v>12</v>
      </c>
      <c r="E4" s="4" t="s">
        <v>13</v>
      </c>
      <c r="F4" s="4" t="s">
        <v>29</v>
      </c>
      <c r="G4" s="4" t="s">
        <v>14</v>
      </c>
      <c r="H4" s="4" t="s">
        <v>15</v>
      </c>
      <c r="I4" s="4" t="s">
        <v>20</v>
      </c>
      <c r="J4" s="4" t="s">
        <v>21</v>
      </c>
      <c r="K4" s="4" t="s">
        <v>16</v>
      </c>
      <c r="L4" s="4" t="s">
        <v>25</v>
      </c>
      <c r="M4" s="4" t="s">
        <v>17</v>
      </c>
      <c r="N4" s="35"/>
    </row>
    <row r="5" spans="1:14" ht="23.25" x14ac:dyDescent="0.35">
      <c r="A5" s="3">
        <v>1</v>
      </c>
      <c r="B5" s="2" t="s">
        <v>3</v>
      </c>
      <c r="C5" s="2">
        <v>2880</v>
      </c>
      <c r="D5" s="2">
        <v>5550</v>
      </c>
      <c r="E5" s="2">
        <v>1000</v>
      </c>
      <c r="F5" s="38">
        <v>61440</v>
      </c>
      <c r="G5" s="6"/>
      <c r="H5" s="2">
        <v>10440</v>
      </c>
      <c r="I5" s="6"/>
      <c r="J5" s="6"/>
      <c r="K5" s="2">
        <v>4425</v>
      </c>
      <c r="L5" s="2">
        <v>0</v>
      </c>
      <c r="M5" s="2">
        <v>21579.200000000001</v>
      </c>
      <c r="N5" s="8">
        <f>C5+D5+E5+H5+I5+J5+K5+L5+M5</f>
        <v>45874.2</v>
      </c>
    </row>
    <row r="6" spans="1:14" ht="23.25" x14ac:dyDescent="0.35">
      <c r="A6" s="3">
        <v>2</v>
      </c>
      <c r="B6" s="2" t="s">
        <v>6</v>
      </c>
      <c r="C6" s="2">
        <v>6240</v>
      </c>
      <c r="D6" s="2">
        <v>1425</v>
      </c>
      <c r="E6" s="2">
        <v>9500</v>
      </c>
      <c r="F6" s="39"/>
      <c r="G6" s="6"/>
      <c r="H6" s="2">
        <v>24840</v>
      </c>
      <c r="I6" s="6"/>
      <c r="J6" s="6"/>
      <c r="K6" s="2">
        <v>5130</v>
      </c>
      <c r="L6" s="2">
        <v>0</v>
      </c>
      <c r="M6" s="2">
        <v>18574.830000000002</v>
      </c>
      <c r="N6" s="8">
        <f t="shared" ref="N6:N13" si="0">C6+D6+E6+H6+I6+J6+K6+L6+M6</f>
        <v>65709.83</v>
      </c>
    </row>
    <row r="7" spans="1:14" ht="23.25" x14ac:dyDescent="0.35">
      <c r="A7" s="3">
        <v>3</v>
      </c>
      <c r="B7" s="2" t="s">
        <v>7</v>
      </c>
      <c r="C7" s="2">
        <v>4440</v>
      </c>
      <c r="D7" s="2">
        <v>5400</v>
      </c>
      <c r="E7" s="2">
        <v>5500</v>
      </c>
      <c r="F7" s="39"/>
      <c r="G7" s="6"/>
      <c r="H7" s="2">
        <v>41760</v>
      </c>
      <c r="I7" s="6"/>
      <c r="J7" s="6"/>
      <c r="K7" s="2">
        <v>570</v>
      </c>
      <c r="L7" s="2">
        <v>0</v>
      </c>
      <c r="M7" s="2">
        <v>21388.9</v>
      </c>
      <c r="N7" s="8">
        <f t="shared" si="0"/>
        <v>79058.899999999994</v>
      </c>
    </row>
    <row r="8" spans="1:14" ht="23.25" x14ac:dyDescent="0.35">
      <c r="A8" s="3">
        <v>4</v>
      </c>
      <c r="B8" s="2" t="s">
        <v>8</v>
      </c>
      <c r="C8" s="2">
        <v>2340</v>
      </c>
      <c r="D8" s="2">
        <v>1875</v>
      </c>
      <c r="E8" s="2">
        <v>2500</v>
      </c>
      <c r="F8" s="39"/>
      <c r="G8" s="6"/>
      <c r="H8" s="2">
        <v>8640</v>
      </c>
      <c r="I8" s="6"/>
      <c r="J8" s="6"/>
      <c r="K8" s="2">
        <v>2010</v>
      </c>
      <c r="L8" s="2">
        <v>0</v>
      </c>
      <c r="M8" s="2">
        <v>30154.86</v>
      </c>
      <c r="N8" s="8">
        <f t="shared" si="0"/>
        <v>47519.86</v>
      </c>
    </row>
    <row r="9" spans="1:14" ht="23.25" x14ac:dyDescent="0.35">
      <c r="A9" s="3">
        <v>5</v>
      </c>
      <c r="B9" s="2" t="s">
        <v>9</v>
      </c>
      <c r="C9" s="2">
        <v>6360</v>
      </c>
      <c r="D9" s="2">
        <v>4275</v>
      </c>
      <c r="E9" s="2">
        <v>0</v>
      </c>
      <c r="F9" s="39"/>
      <c r="G9" s="6"/>
      <c r="H9" s="2">
        <v>5760</v>
      </c>
      <c r="I9" s="6"/>
      <c r="J9" s="6"/>
      <c r="K9" s="2">
        <v>0</v>
      </c>
      <c r="L9" s="2">
        <v>0</v>
      </c>
      <c r="M9" s="2">
        <v>13078.69</v>
      </c>
      <c r="N9" s="8">
        <f t="shared" si="0"/>
        <v>29473.690000000002</v>
      </c>
    </row>
    <row r="10" spans="1:14" ht="23.25" x14ac:dyDescent="0.35">
      <c r="A10" s="3">
        <v>6</v>
      </c>
      <c r="B10" s="2" t="s">
        <v>10</v>
      </c>
      <c r="C10" s="2">
        <v>27480</v>
      </c>
      <c r="D10" s="2">
        <v>14175</v>
      </c>
      <c r="E10" s="2">
        <v>0</v>
      </c>
      <c r="F10" s="39"/>
      <c r="G10" s="6"/>
      <c r="H10" s="2">
        <v>8280</v>
      </c>
      <c r="I10" s="6"/>
      <c r="J10" s="6"/>
      <c r="K10" s="2">
        <v>3705</v>
      </c>
      <c r="L10" s="2">
        <v>0</v>
      </c>
      <c r="M10" s="2">
        <v>27438.6</v>
      </c>
      <c r="N10" s="8">
        <f t="shared" si="0"/>
        <v>81078.600000000006</v>
      </c>
    </row>
    <row r="11" spans="1:14" ht="23.25" x14ac:dyDescent="0.35">
      <c r="A11" s="3">
        <v>7</v>
      </c>
      <c r="B11" s="2" t="s">
        <v>11</v>
      </c>
      <c r="C11" s="2">
        <v>2940</v>
      </c>
      <c r="D11" s="2">
        <v>3150</v>
      </c>
      <c r="E11" s="2">
        <v>0</v>
      </c>
      <c r="F11" s="39"/>
      <c r="G11" s="6"/>
      <c r="H11" s="2">
        <v>16200</v>
      </c>
      <c r="I11" s="6"/>
      <c r="J11" s="6"/>
      <c r="K11" s="2">
        <v>2565</v>
      </c>
      <c r="L11" s="2">
        <v>0</v>
      </c>
      <c r="M11" s="2">
        <v>8939.7000000000007</v>
      </c>
      <c r="N11" s="8">
        <f t="shared" si="0"/>
        <v>33794.699999999997</v>
      </c>
    </row>
    <row r="12" spans="1:14" ht="23.25" x14ac:dyDescent="0.35">
      <c r="A12" s="3">
        <v>8</v>
      </c>
      <c r="B12" s="2" t="s">
        <v>4</v>
      </c>
      <c r="C12" s="2">
        <v>7580</v>
      </c>
      <c r="D12" s="2">
        <v>150</v>
      </c>
      <c r="E12" s="2">
        <v>1000</v>
      </c>
      <c r="F12" s="40"/>
      <c r="G12" s="2">
        <v>11200</v>
      </c>
      <c r="H12" s="2">
        <v>57960</v>
      </c>
      <c r="I12" s="2">
        <v>28800</v>
      </c>
      <c r="J12" s="2">
        <v>9120</v>
      </c>
      <c r="K12" s="2">
        <v>5940</v>
      </c>
      <c r="L12" s="2">
        <v>0</v>
      </c>
      <c r="M12" s="2">
        <v>5948.12</v>
      </c>
      <c r="N12" s="8">
        <f t="shared" si="0"/>
        <v>116498.12</v>
      </c>
    </row>
    <row r="13" spans="1:14" ht="23.25" x14ac:dyDescent="0.35">
      <c r="A13" s="36" t="s">
        <v>18</v>
      </c>
      <c r="B13" s="37"/>
      <c r="C13" s="5">
        <f>SUM(C5:C12)</f>
        <v>60260</v>
      </c>
      <c r="D13" s="5">
        <f t="shared" ref="D13:M13" si="1">SUM(D5:D12)</f>
        <v>36000</v>
      </c>
      <c r="E13" s="5">
        <f t="shared" si="1"/>
        <v>19500</v>
      </c>
      <c r="F13" s="5">
        <f>F5</f>
        <v>61440</v>
      </c>
      <c r="G13" s="5">
        <f t="shared" si="1"/>
        <v>11200</v>
      </c>
      <c r="H13" s="5">
        <f t="shared" si="1"/>
        <v>173880</v>
      </c>
      <c r="I13" s="5">
        <f t="shared" si="1"/>
        <v>28800</v>
      </c>
      <c r="J13" s="5">
        <f t="shared" si="1"/>
        <v>9120</v>
      </c>
      <c r="K13" s="5">
        <f t="shared" si="1"/>
        <v>24345</v>
      </c>
      <c r="L13" s="5">
        <f>SUM(L5:L12)</f>
        <v>0</v>
      </c>
      <c r="M13" s="5">
        <f t="shared" si="1"/>
        <v>147102.90000000002</v>
      </c>
      <c r="N13" s="8">
        <f t="shared" si="0"/>
        <v>499007.9</v>
      </c>
    </row>
    <row r="15" spans="1:14" ht="21" x14ac:dyDescent="0.35">
      <c r="A15" s="1" t="s">
        <v>51</v>
      </c>
    </row>
    <row r="16" spans="1:14" ht="21" x14ac:dyDescent="0.35">
      <c r="A16" s="1" t="s">
        <v>19</v>
      </c>
    </row>
  </sheetData>
  <mergeCells count="6">
    <mergeCell ref="A3:A4"/>
    <mergeCell ref="B3:B4"/>
    <mergeCell ref="C3:M3"/>
    <mergeCell ref="N3:N4"/>
    <mergeCell ref="A13:B13"/>
    <mergeCell ref="F5:F12"/>
  </mergeCells>
  <pageMargins left="0.7" right="0.7" top="0.75" bottom="0.75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A5C81-617F-4839-97C4-0978AC9049F6}">
  <dimension ref="A1:AA17"/>
  <sheetViews>
    <sheetView topLeftCell="N5" zoomScale="90" zoomScaleNormal="90" workbookViewId="0">
      <selection activeCell="T17" sqref="T17"/>
    </sheetView>
  </sheetViews>
  <sheetFormatPr defaultRowHeight="14.25" x14ac:dyDescent="0.2"/>
  <cols>
    <col min="1" max="1" width="7.875" customWidth="1"/>
    <col min="2" max="2" width="16" customWidth="1"/>
    <col min="3" max="3" width="13.25" customWidth="1"/>
    <col min="4" max="10" width="14.25" customWidth="1"/>
    <col min="11" max="11" width="14.375" customWidth="1"/>
    <col min="12" max="12" width="11.875" customWidth="1"/>
    <col min="13" max="13" width="12.875" customWidth="1"/>
    <col min="14" max="14" width="12.375" customWidth="1"/>
    <col min="15" max="26" width="11.875" customWidth="1"/>
    <col min="27" max="27" width="14.875" customWidth="1"/>
    <col min="28" max="28" width="13.25" customWidth="1"/>
  </cols>
  <sheetData>
    <row r="1" spans="1:27" ht="21" x14ac:dyDescent="0.35">
      <c r="A1" s="7" t="s">
        <v>31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7" ht="2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7" ht="21" x14ac:dyDescent="0.35">
      <c r="A3" s="29" t="s">
        <v>0</v>
      </c>
      <c r="B3" s="29" t="s">
        <v>1</v>
      </c>
      <c r="C3" s="31" t="s">
        <v>2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24"/>
      <c r="Y3" s="24"/>
      <c r="Z3" s="24"/>
      <c r="AA3" s="34" t="s">
        <v>18</v>
      </c>
    </row>
    <row r="4" spans="1:27" ht="21" x14ac:dyDescent="0.35">
      <c r="A4" s="41"/>
      <c r="B4" s="41"/>
      <c r="C4" s="31" t="s">
        <v>22</v>
      </c>
      <c r="D4" s="32"/>
      <c r="E4" s="32"/>
      <c r="F4" s="32"/>
      <c r="G4" s="32"/>
      <c r="H4" s="16"/>
      <c r="I4" s="16"/>
      <c r="J4" s="16"/>
      <c r="K4" s="44" t="s">
        <v>23</v>
      </c>
      <c r="L4" s="45"/>
      <c r="M4" s="45"/>
      <c r="N4" s="45"/>
      <c r="O4" s="45"/>
      <c r="P4" s="17"/>
      <c r="Q4" s="17"/>
      <c r="R4" s="17"/>
      <c r="S4" s="42" t="s">
        <v>37</v>
      </c>
      <c r="T4" s="43"/>
      <c r="U4" s="43"/>
      <c r="V4" s="43"/>
      <c r="W4" s="43"/>
      <c r="X4" s="25"/>
      <c r="Y4" s="27"/>
      <c r="Z4" s="27"/>
      <c r="AA4" s="35"/>
    </row>
    <row r="5" spans="1:27" ht="21" x14ac:dyDescent="0.35">
      <c r="A5" s="30"/>
      <c r="B5" s="30"/>
      <c r="C5" s="4" t="s">
        <v>32</v>
      </c>
      <c r="D5" s="4" t="s">
        <v>33</v>
      </c>
      <c r="E5" s="4" t="s">
        <v>34</v>
      </c>
      <c r="F5" s="4" t="s">
        <v>35</v>
      </c>
      <c r="G5" s="4" t="s">
        <v>36</v>
      </c>
      <c r="H5" s="4" t="s">
        <v>48</v>
      </c>
      <c r="I5" s="4" t="s">
        <v>49</v>
      </c>
      <c r="J5" s="4" t="s">
        <v>53</v>
      </c>
      <c r="K5" s="10" t="s">
        <v>32</v>
      </c>
      <c r="L5" s="10" t="s">
        <v>33</v>
      </c>
      <c r="M5" s="11" t="s">
        <v>34</v>
      </c>
      <c r="N5" s="11" t="s">
        <v>35</v>
      </c>
      <c r="O5" s="11" t="s">
        <v>36</v>
      </c>
      <c r="P5" s="11" t="s">
        <v>48</v>
      </c>
      <c r="Q5" s="11" t="s">
        <v>49</v>
      </c>
      <c r="R5" s="11" t="s">
        <v>53</v>
      </c>
      <c r="S5" s="12" t="s">
        <v>32</v>
      </c>
      <c r="T5" s="12" t="s">
        <v>33</v>
      </c>
      <c r="U5" s="12" t="s">
        <v>34</v>
      </c>
      <c r="V5" s="12" t="s">
        <v>35</v>
      </c>
      <c r="W5" s="12" t="s">
        <v>36</v>
      </c>
      <c r="X5" s="12" t="s">
        <v>48</v>
      </c>
      <c r="Y5" s="12" t="s">
        <v>49</v>
      </c>
      <c r="Z5" s="12" t="s">
        <v>53</v>
      </c>
      <c r="AA5" s="9"/>
    </row>
    <row r="6" spans="1:27" ht="23.25" x14ac:dyDescent="0.35">
      <c r="A6" s="3">
        <v>1</v>
      </c>
      <c r="B6" s="2" t="s">
        <v>3</v>
      </c>
      <c r="C6" s="2">
        <v>1020</v>
      </c>
      <c r="D6" s="2">
        <v>0</v>
      </c>
      <c r="E6" s="2">
        <v>2760</v>
      </c>
      <c r="F6" s="2">
        <v>0</v>
      </c>
      <c r="G6" s="2">
        <v>1580</v>
      </c>
      <c r="H6" s="2">
        <v>0</v>
      </c>
      <c r="I6" s="2">
        <v>1520</v>
      </c>
      <c r="J6" s="2">
        <v>40</v>
      </c>
      <c r="K6" s="2">
        <v>0</v>
      </c>
      <c r="L6" s="2">
        <v>0</v>
      </c>
      <c r="M6" s="2">
        <v>0</v>
      </c>
      <c r="N6" s="2">
        <v>0</v>
      </c>
      <c r="O6" s="2">
        <v>60</v>
      </c>
      <c r="P6" s="2">
        <v>20</v>
      </c>
      <c r="Q6" s="2">
        <v>20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8">
        <f>SUM(C6:Z6)</f>
        <v>7020</v>
      </c>
    </row>
    <row r="7" spans="1:27" ht="23.25" x14ac:dyDescent="0.35">
      <c r="A7" s="3">
        <v>2</v>
      </c>
      <c r="B7" s="2" t="s">
        <v>6</v>
      </c>
      <c r="C7" s="2">
        <v>0</v>
      </c>
      <c r="D7" s="2">
        <v>0</v>
      </c>
      <c r="E7" s="2">
        <v>0</v>
      </c>
      <c r="F7" s="2">
        <v>12180</v>
      </c>
      <c r="G7" s="2">
        <v>2080</v>
      </c>
      <c r="H7" s="2">
        <v>0</v>
      </c>
      <c r="I7" s="2">
        <v>2060</v>
      </c>
      <c r="J7" s="2">
        <v>0</v>
      </c>
      <c r="K7" s="2">
        <v>0</v>
      </c>
      <c r="L7" s="2">
        <v>0</v>
      </c>
      <c r="M7" s="2">
        <v>0</v>
      </c>
      <c r="N7" s="2">
        <v>60</v>
      </c>
      <c r="O7" s="2">
        <v>20</v>
      </c>
      <c r="P7" s="2">
        <v>20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8">
        <f>SUM(C7:Z7)</f>
        <v>16420</v>
      </c>
    </row>
    <row r="8" spans="1:27" ht="23.25" x14ac:dyDescent="0.35">
      <c r="A8" s="3">
        <v>3</v>
      </c>
      <c r="B8" s="2" t="s">
        <v>7</v>
      </c>
      <c r="C8" s="2">
        <v>2240</v>
      </c>
      <c r="D8" s="2">
        <v>0</v>
      </c>
      <c r="E8" s="2">
        <v>3640</v>
      </c>
      <c r="F8" s="2">
        <v>0</v>
      </c>
      <c r="G8" s="2">
        <v>0</v>
      </c>
      <c r="H8" s="2">
        <v>3760</v>
      </c>
      <c r="I8" s="2">
        <v>3140</v>
      </c>
      <c r="J8" s="2">
        <v>80</v>
      </c>
      <c r="K8" s="2">
        <v>0</v>
      </c>
      <c r="L8" s="2">
        <v>20</v>
      </c>
      <c r="M8" s="2">
        <v>100</v>
      </c>
      <c r="N8" s="2">
        <v>0</v>
      </c>
      <c r="O8" s="2">
        <v>0</v>
      </c>
      <c r="P8" s="2">
        <v>60</v>
      </c>
      <c r="Q8" s="2">
        <v>0</v>
      </c>
      <c r="R8" s="2">
        <v>100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6">
        <v>4200</v>
      </c>
      <c r="Y8" s="2">
        <v>0</v>
      </c>
      <c r="Z8" s="26">
        <v>900</v>
      </c>
      <c r="AA8" s="8">
        <f>SUM(C8:Z8)</f>
        <v>18240</v>
      </c>
    </row>
    <row r="9" spans="1:27" ht="23.25" x14ac:dyDescent="0.35">
      <c r="A9" s="3">
        <v>4</v>
      </c>
      <c r="B9" s="2" t="s">
        <v>8</v>
      </c>
      <c r="C9" s="2">
        <v>1040</v>
      </c>
      <c r="D9" s="2">
        <v>0</v>
      </c>
      <c r="E9" s="2">
        <v>680</v>
      </c>
      <c r="F9" s="2">
        <v>0</v>
      </c>
      <c r="G9" s="2">
        <v>760</v>
      </c>
      <c r="H9" s="2">
        <v>0</v>
      </c>
      <c r="I9" s="2">
        <v>460</v>
      </c>
      <c r="J9" s="2">
        <v>0</v>
      </c>
      <c r="K9" s="2">
        <v>0</v>
      </c>
      <c r="L9" s="2">
        <v>0</v>
      </c>
      <c r="M9" s="2">
        <v>0</v>
      </c>
      <c r="N9" s="2">
        <v>20</v>
      </c>
      <c r="O9" s="2">
        <v>0</v>
      </c>
      <c r="P9" s="2">
        <v>0</v>
      </c>
      <c r="Q9" s="2">
        <v>20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8">
        <f>SUM(C9:Z9)</f>
        <v>2980</v>
      </c>
    </row>
    <row r="10" spans="1:27" ht="23.25" x14ac:dyDescent="0.35">
      <c r="A10" s="3">
        <v>5</v>
      </c>
      <c r="B10" s="2" t="s">
        <v>9</v>
      </c>
      <c r="C10" s="2">
        <v>2980</v>
      </c>
      <c r="D10" s="2">
        <v>0</v>
      </c>
      <c r="E10" s="2">
        <v>0</v>
      </c>
      <c r="F10" s="2">
        <v>0</v>
      </c>
      <c r="G10" s="2">
        <v>1220</v>
      </c>
      <c r="H10" s="2">
        <v>120</v>
      </c>
      <c r="I10" s="2">
        <v>0</v>
      </c>
      <c r="J10" s="2">
        <v>520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8">
        <f>SUM(C10:Z10)</f>
        <v>4840</v>
      </c>
    </row>
    <row r="11" spans="1:27" ht="23.25" x14ac:dyDescent="0.35">
      <c r="A11" s="3">
        <v>6</v>
      </c>
      <c r="B11" s="2" t="s">
        <v>10</v>
      </c>
      <c r="C11" s="2">
        <v>1020</v>
      </c>
      <c r="D11" s="2">
        <v>0</v>
      </c>
      <c r="E11" s="2">
        <v>780</v>
      </c>
      <c r="F11" s="2">
        <v>0</v>
      </c>
      <c r="G11" s="2">
        <v>760</v>
      </c>
      <c r="H11" s="2">
        <v>0</v>
      </c>
      <c r="I11" s="2">
        <v>760</v>
      </c>
      <c r="J11" s="2">
        <v>0</v>
      </c>
      <c r="K11" s="2">
        <v>20</v>
      </c>
      <c r="L11" s="2">
        <v>0</v>
      </c>
      <c r="M11" s="2">
        <v>20</v>
      </c>
      <c r="N11" s="2">
        <v>20</v>
      </c>
      <c r="O11" s="2">
        <v>20</v>
      </c>
      <c r="P11" s="2">
        <v>20</v>
      </c>
      <c r="Q11" s="2">
        <v>20</v>
      </c>
      <c r="R11" s="2">
        <v>40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8">
        <f>SUM(C11:Z11)</f>
        <v>3480</v>
      </c>
    </row>
    <row r="12" spans="1:27" ht="23.25" x14ac:dyDescent="0.35">
      <c r="A12" s="3">
        <v>7</v>
      </c>
      <c r="B12" s="2" t="s">
        <v>11</v>
      </c>
      <c r="C12" s="2">
        <v>780</v>
      </c>
      <c r="D12" s="2">
        <v>0</v>
      </c>
      <c r="E12" s="2">
        <v>0</v>
      </c>
      <c r="F12" s="2">
        <v>0</v>
      </c>
      <c r="G12" s="2">
        <v>900</v>
      </c>
      <c r="H12" s="2">
        <v>0</v>
      </c>
      <c r="I12" s="2">
        <v>460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8">
        <f>SUM(C12:Z12)</f>
        <v>2140</v>
      </c>
    </row>
    <row r="13" spans="1:27" ht="23.25" x14ac:dyDescent="0.35">
      <c r="A13" s="3">
        <v>8</v>
      </c>
      <c r="B13" s="2" t="s">
        <v>4</v>
      </c>
      <c r="C13" s="2">
        <v>5240</v>
      </c>
      <c r="D13" s="2">
        <v>740</v>
      </c>
      <c r="E13" s="2">
        <v>760</v>
      </c>
      <c r="F13" s="2">
        <v>1220</v>
      </c>
      <c r="G13" s="2">
        <v>840</v>
      </c>
      <c r="H13" s="2">
        <v>860</v>
      </c>
      <c r="I13" s="2">
        <v>1100</v>
      </c>
      <c r="J13" s="2">
        <v>840</v>
      </c>
      <c r="K13" s="2">
        <v>200</v>
      </c>
      <c r="L13" s="2">
        <v>0</v>
      </c>
      <c r="M13" s="2">
        <v>0</v>
      </c>
      <c r="N13" s="2">
        <v>100</v>
      </c>
      <c r="O13" s="2">
        <v>300</v>
      </c>
      <c r="P13" s="2">
        <v>260</v>
      </c>
      <c r="Q13" s="2">
        <v>280</v>
      </c>
      <c r="R13" s="2">
        <v>260</v>
      </c>
      <c r="S13" s="2">
        <v>3460</v>
      </c>
      <c r="T13" s="2">
        <v>0</v>
      </c>
      <c r="U13" s="2">
        <v>0</v>
      </c>
      <c r="V13" s="2">
        <v>0</v>
      </c>
      <c r="W13" s="2">
        <v>101555</v>
      </c>
      <c r="X13" s="2">
        <v>0</v>
      </c>
      <c r="Y13" s="2">
        <v>0</v>
      </c>
      <c r="Z13" s="2">
        <v>0</v>
      </c>
      <c r="AA13" s="8">
        <f>SUM(C13:Z13)</f>
        <v>118015</v>
      </c>
    </row>
    <row r="14" spans="1:27" ht="23.25" x14ac:dyDescent="0.35">
      <c r="A14" s="36" t="s">
        <v>18</v>
      </c>
      <c r="B14" s="37"/>
      <c r="C14" s="5">
        <f>SUM(C6:C13)</f>
        <v>14320</v>
      </c>
      <c r="D14" s="5">
        <f t="shared" ref="D14:V14" si="0">SUM(D6:D13)</f>
        <v>740</v>
      </c>
      <c r="E14" s="5">
        <f t="shared" si="0"/>
        <v>8620</v>
      </c>
      <c r="F14" s="5">
        <f t="shared" si="0"/>
        <v>13400</v>
      </c>
      <c r="G14" s="5">
        <f t="shared" si="0"/>
        <v>8140</v>
      </c>
      <c r="H14" s="5">
        <f>SUM(H6:H13)</f>
        <v>4740</v>
      </c>
      <c r="I14" s="5">
        <f>SUM(I6:I13)</f>
        <v>9500</v>
      </c>
      <c r="J14" s="5">
        <f>SUM(J6:J13)</f>
        <v>1480</v>
      </c>
      <c r="K14" s="5">
        <f t="shared" si="0"/>
        <v>220</v>
      </c>
      <c r="L14" s="5">
        <f t="shared" si="0"/>
        <v>20</v>
      </c>
      <c r="M14" s="5">
        <f t="shared" si="0"/>
        <v>120</v>
      </c>
      <c r="N14" s="5">
        <f t="shared" si="0"/>
        <v>200</v>
      </c>
      <c r="O14" s="5">
        <f t="shared" si="0"/>
        <v>400</v>
      </c>
      <c r="P14" s="5">
        <f>SUM(P6:P13)</f>
        <v>380</v>
      </c>
      <c r="Q14" s="5">
        <f>SUM(Q6:Q13)</f>
        <v>340</v>
      </c>
      <c r="R14" s="5">
        <f>SUM(R6:R13)</f>
        <v>400</v>
      </c>
      <c r="S14" s="5">
        <f t="shared" si="0"/>
        <v>3460</v>
      </c>
      <c r="T14" s="5">
        <f t="shared" si="0"/>
        <v>0</v>
      </c>
      <c r="U14" s="5">
        <f t="shared" si="0"/>
        <v>0</v>
      </c>
      <c r="V14" s="5">
        <f t="shared" si="0"/>
        <v>0</v>
      </c>
      <c r="W14" s="5">
        <f>SUM(W6:W13)</f>
        <v>101555</v>
      </c>
      <c r="X14" s="5">
        <f>SUM(X6:X13)</f>
        <v>4200</v>
      </c>
      <c r="Y14" s="5">
        <f>SUM(Y6:Y13)</f>
        <v>0</v>
      </c>
      <c r="Z14" s="5">
        <f>SUM(Z6:Z13)</f>
        <v>900</v>
      </c>
      <c r="AA14" s="8">
        <f>SUM(C14:Z14)</f>
        <v>173135</v>
      </c>
    </row>
    <row r="16" spans="1:27" ht="21" x14ac:dyDescent="0.35">
      <c r="A16" s="1" t="s">
        <v>52</v>
      </c>
      <c r="S16" s="15"/>
      <c r="T16" s="15"/>
      <c r="U16" s="15"/>
      <c r="W16" s="15"/>
      <c r="X16" s="15"/>
      <c r="Y16" s="15"/>
      <c r="Z16" s="15"/>
      <c r="AA16" s="15"/>
    </row>
    <row r="17" spans="1:22" ht="21" x14ac:dyDescent="0.35">
      <c r="A17" s="1" t="s">
        <v>24</v>
      </c>
      <c r="T17" s="15"/>
      <c r="V17" s="15"/>
    </row>
  </sheetData>
  <mergeCells count="8">
    <mergeCell ref="AA3:AA4"/>
    <mergeCell ref="A14:B14"/>
    <mergeCell ref="A3:A5"/>
    <mergeCell ref="B3:B5"/>
    <mergeCell ref="S4:W4"/>
    <mergeCell ref="C3:W3"/>
    <mergeCell ref="K4:O4"/>
    <mergeCell ref="C4:G4"/>
  </mergeCells>
  <pageMargins left="0.7" right="0.7" top="0.75" bottom="0.75" header="0.3" footer="0.3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D47CB-6B5C-4103-9273-D41C052EE7A1}">
  <dimension ref="A1:AI17"/>
  <sheetViews>
    <sheetView topLeftCell="U5" zoomScale="90" zoomScaleNormal="90" workbookViewId="0">
      <selection activeCell="F19" sqref="F19"/>
    </sheetView>
  </sheetViews>
  <sheetFormatPr defaultRowHeight="14.25" x14ac:dyDescent="0.2"/>
  <cols>
    <col min="1" max="1" width="7.875" customWidth="1"/>
    <col min="2" max="2" width="16" customWidth="1"/>
    <col min="3" max="3" width="13.25" customWidth="1"/>
    <col min="4" max="10" width="14.25" customWidth="1"/>
    <col min="11" max="11" width="14.375" customWidth="1"/>
    <col min="12" max="34" width="11.875" customWidth="1"/>
    <col min="35" max="35" width="14.875" customWidth="1"/>
    <col min="36" max="36" width="13.25" customWidth="1"/>
  </cols>
  <sheetData>
    <row r="1" spans="1:35" ht="21" x14ac:dyDescent="0.35">
      <c r="A1" s="7" t="s">
        <v>31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5" ht="2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5" ht="21" x14ac:dyDescent="0.35">
      <c r="A3" s="29" t="s">
        <v>0</v>
      </c>
      <c r="B3" s="29" t="s">
        <v>1</v>
      </c>
      <c r="C3" s="31" t="s">
        <v>2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24"/>
      <c r="Y3" s="24"/>
      <c r="Z3" s="24"/>
      <c r="AA3" s="13"/>
      <c r="AB3" s="13"/>
      <c r="AC3" s="13"/>
      <c r="AD3" s="13"/>
      <c r="AE3" s="13"/>
      <c r="AF3" s="13"/>
      <c r="AG3" s="13"/>
      <c r="AH3" s="13"/>
      <c r="AI3" s="34" t="s">
        <v>18</v>
      </c>
    </row>
    <row r="4" spans="1:35" ht="21" x14ac:dyDescent="0.35">
      <c r="A4" s="41"/>
      <c r="B4" s="41"/>
      <c r="C4" s="31" t="s">
        <v>26</v>
      </c>
      <c r="D4" s="32"/>
      <c r="E4" s="32"/>
      <c r="F4" s="32"/>
      <c r="G4" s="32"/>
      <c r="H4" s="16"/>
      <c r="I4" s="16"/>
      <c r="J4" s="16"/>
      <c r="K4" s="44" t="s">
        <v>27</v>
      </c>
      <c r="L4" s="45"/>
      <c r="M4" s="45"/>
      <c r="N4" s="45"/>
      <c r="O4" s="45"/>
      <c r="P4" s="28"/>
      <c r="Q4" s="28"/>
      <c r="R4" s="28"/>
      <c r="S4" s="46" t="s">
        <v>28</v>
      </c>
      <c r="T4" s="47"/>
      <c r="U4" s="47"/>
      <c r="V4" s="47"/>
      <c r="W4" s="47"/>
      <c r="X4" s="23"/>
      <c r="Y4" s="23"/>
      <c r="Z4" s="23"/>
      <c r="AA4" s="48" t="s">
        <v>30</v>
      </c>
      <c r="AB4" s="49"/>
      <c r="AC4" s="49"/>
      <c r="AD4" s="49"/>
      <c r="AE4" s="49"/>
      <c r="AF4" s="22"/>
      <c r="AG4" s="22"/>
      <c r="AH4" s="22"/>
      <c r="AI4" s="35"/>
    </row>
    <row r="5" spans="1:35" ht="21" x14ac:dyDescent="0.35">
      <c r="A5" s="30"/>
      <c r="B5" s="30"/>
      <c r="C5" s="4" t="s">
        <v>38</v>
      </c>
      <c r="D5" s="4" t="s">
        <v>39</v>
      </c>
      <c r="E5" s="4" t="s">
        <v>41</v>
      </c>
      <c r="F5" s="4" t="s">
        <v>42</v>
      </c>
      <c r="G5" s="4" t="s">
        <v>43</v>
      </c>
      <c r="H5" s="4" t="s">
        <v>50</v>
      </c>
      <c r="I5" s="4" t="s">
        <v>54</v>
      </c>
      <c r="J5" s="4" t="s">
        <v>55</v>
      </c>
      <c r="K5" s="10" t="s">
        <v>38</v>
      </c>
      <c r="L5" s="10" t="s">
        <v>39</v>
      </c>
      <c r="M5" s="11" t="s">
        <v>41</v>
      </c>
      <c r="N5" s="11" t="s">
        <v>42</v>
      </c>
      <c r="O5" s="11" t="s">
        <v>43</v>
      </c>
      <c r="P5" s="11" t="s">
        <v>50</v>
      </c>
      <c r="Q5" s="11" t="s">
        <v>54</v>
      </c>
      <c r="R5" s="11" t="s">
        <v>55</v>
      </c>
      <c r="S5" s="12" t="s">
        <v>38</v>
      </c>
      <c r="T5" s="12" t="s">
        <v>39</v>
      </c>
      <c r="U5" s="12" t="s">
        <v>41</v>
      </c>
      <c r="V5" s="12" t="s">
        <v>42</v>
      </c>
      <c r="W5" s="12" t="s">
        <v>43</v>
      </c>
      <c r="X5" s="12" t="s">
        <v>50</v>
      </c>
      <c r="Y5" s="12" t="s">
        <v>54</v>
      </c>
      <c r="Z5" s="12" t="s">
        <v>56</v>
      </c>
      <c r="AA5" s="14" t="s">
        <v>38</v>
      </c>
      <c r="AB5" s="14" t="s">
        <v>40</v>
      </c>
      <c r="AC5" s="14" t="s">
        <v>41</v>
      </c>
      <c r="AD5" s="14" t="s">
        <v>42</v>
      </c>
      <c r="AE5" s="14" t="s">
        <v>43</v>
      </c>
      <c r="AF5" s="14" t="s">
        <v>50</v>
      </c>
      <c r="AG5" s="14" t="s">
        <v>54</v>
      </c>
      <c r="AH5" s="14" t="s">
        <v>55</v>
      </c>
      <c r="AI5" s="9"/>
    </row>
    <row r="6" spans="1:35" ht="23.25" x14ac:dyDescent="0.35">
      <c r="A6" s="3">
        <v>1</v>
      </c>
      <c r="B6" s="2" t="s">
        <v>3</v>
      </c>
      <c r="C6" s="2">
        <v>60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500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500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8">
        <f>SUM(C6:AH6)</f>
        <v>1060</v>
      </c>
    </row>
    <row r="7" spans="1:35" ht="23.25" x14ac:dyDescent="0.35">
      <c r="A7" s="3">
        <v>2</v>
      </c>
      <c r="B7" s="2" t="s">
        <v>6</v>
      </c>
      <c r="C7" s="2">
        <v>20</v>
      </c>
      <c r="D7" s="2">
        <v>40</v>
      </c>
      <c r="E7" s="2">
        <v>20</v>
      </c>
      <c r="F7" s="2">
        <v>40</v>
      </c>
      <c r="G7" s="2">
        <v>0</v>
      </c>
      <c r="H7" s="2">
        <v>0</v>
      </c>
      <c r="I7" s="2">
        <v>0</v>
      </c>
      <c r="J7" s="2">
        <v>20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8">
        <f>SUM(C7:AH7)</f>
        <v>140</v>
      </c>
    </row>
    <row r="8" spans="1:35" ht="23.25" x14ac:dyDescent="0.35">
      <c r="A8" s="3">
        <v>3</v>
      </c>
      <c r="B8" s="2" t="s">
        <v>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60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5400</v>
      </c>
      <c r="R8" s="2">
        <v>3650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4950</v>
      </c>
      <c r="Z8" s="2">
        <v>3700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8">
        <f>SUM(C8:AH8)</f>
        <v>17760</v>
      </c>
    </row>
    <row r="9" spans="1:35" ht="23.25" x14ac:dyDescent="0.35">
      <c r="A9" s="3">
        <v>4</v>
      </c>
      <c r="B9" s="2" t="s">
        <v>8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20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1050</v>
      </c>
      <c r="P9" s="2">
        <v>2550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1000</v>
      </c>
      <c r="X9" s="2">
        <v>2550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8">
        <f>SUM(C9:AH9)</f>
        <v>7170</v>
      </c>
    </row>
    <row r="10" spans="1:35" ht="23.25" x14ac:dyDescent="0.35">
      <c r="A10" s="3">
        <v>5</v>
      </c>
      <c r="B10" s="2" t="s">
        <v>9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1400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1350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100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8">
        <f>SUM(C10:AH10)</f>
        <v>2850</v>
      </c>
    </row>
    <row r="11" spans="1:35" ht="23.25" x14ac:dyDescent="0.35">
      <c r="A11" s="3">
        <v>6</v>
      </c>
      <c r="B11" s="2" t="s">
        <v>10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8">
        <f>SUM(C11:AH11)</f>
        <v>0</v>
      </c>
    </row>
    <row r="12" spans="1:35" ht="23.25" x14ac:dyDescent="0.35">
      <c r="A12" s="3">
        <v>7</v>
      </c>
      <c r="B12" s="2" t="s">
        <v>11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20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500</v>
      </c>
      <c r="Q12" s="2">
        <v>2600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300</v>
      </c>
      <c r="Y12" s="2">
        <v>1900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8">
        <f>SUM(C12:AH12)</f>
        <v>5320</v>
      </c>
    </row>
    <row r="13" spans="1:35" ht="23.25" x14ac:dyDescent="0.35">
      <c r="A13" s="3">
        <v>8</v>
      </c>
      <c r="B13" s="2" t="s">
        <v>4</v>
      </c>
      <c r="C13" s="2">
        <v>240</v>
      </c>
      <c r="D13" s="2">
        <v>0</v>
      </c>
      <c r="E13" s="2">
        <v>0</v>
      </c>
      <c r="F13" s="2">
        <v>0</v>
      </c>
      <c r="G13" s="2">
        <v>0</v>
      </c>
      <c r="H13" s="2">
        <v>660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2400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2450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8">
        <f>SUM(C13:AH13)</f>
        <v>5750</v>
      </c>
    </row>
    <row r="14" spans="1:35" ht="23.25" x14ac:dyDescent="0.35">
      <c r="A14" s="36" t="s">
        <v>18</v>
      </c>
      <c r="B14" s="37"/>
      <c r="C14" s="5">
        <f>SUM(C6:C13)</f>
        <v>320</v>
      </c>
      <c r="D14" s="5">
        <f t="shared" ref="D14:W14" si="0">SUM(D6:D13)</f>
        <v>40</v>
      </c>
      <c r="E14" s="5">
        <f t="shared" si="0"/>
        <v>20</v>
      </c>
      <c r="F14" s="5">
        <f t="shared" si="0"/>
        <v>40</v>
      </c>
      <c r="G14" s="5">
        <f t="shared" si="0"/>
        <v>0</v>
      </c>
      <c r="H14" s="5">
        <f>SUM(H6:H13)</f>
        <v>700</v>
      </c>
      <c r="I14" s="5">
        <f>SUM(I6:I13)</f>
        <v>60</v>
      </c>
      <c r="J14" s="5">
        <f>SUM(J6:J13)</f>
        <v>20</v>
      </c>
      <c r="K14" s="5">
        <f t="shared" si="0"/>
        <v>1400</v>
      </c>
      <c r="L14" s="5">
        <f t="shared" si="0"/>
        <v>0</v>
      </c>
      <c r="M14" s="5">
        <f t="shared" si="0"/>
        <v>0</v>
      </c>
      <c r="N14" s="5">
        <f t="shared" si="0"/>
        <v>0</v>
      </c>
      <c r="O14" s="5">
        <f t="shared" si="0"/>
        <v>1050</v>
      </c>
      <c r="P14" s="5">
        <f>SUM(P6:P13)</f>
        <v>5450</v>
      </c>
      <c r="Q14" s="5">
        <f>SUM(Q6:Q13)</f>
        <v>8000</v>
      </c>
      <c r="R14" s="5">
        <f>SUM(R6:R13)</f>
        <v>4150</v>
      </c>
      <c r="S14" s="5">
        <f t="shared" si="0"/>
        <v>1350</v>
      </c>
      <c r="T14" s="5">
        <f t="shared" si="0"/>
        <v>0</v>
      </c>
      <c r="U14" s="5">
        <f t="shared" si="0"/>
        <v>0</v>
      </c>
      <c r="V14" s="5">
        <f t="shared" si="0"/>
        <v>0</v>
      </c>
      <c r="W14" s="5">
        <f t="shared" si="0"/>
        <v>1000</v>
      </c>
      <c r="X14" s="5">
        <f>SUM(X6:X13)</f>
        <v>5300</v>
      </c>
      <c r="Y14" s="5">
        <f>SUM(Y6:Y13)</f>
        <v>6850</v>
      </c>
      <c r="Z14" s="5">
        <f>SUM(Z6:Z13)</f>
        <v>4200</v>
      </c>
      <c r="AA14" s="5">
        <f t="shared" ref="AA14:AC14" si="1">SUM(AA6:AA13)</f>
        <v>100</v>
      </c>
      <c r="AB14" s="5">
        <f t="shared" si="1"/>
        <v>0</v>
      </c>
      <c r="AC14" s="5">
        <f t="shared" si="1"/>
        <v>0</v>
      </c>
      <c r="AD14" s="5">
        <f>SUM(AD6:AD13)</f>
        <v>0</v>
      </c>
      <c r="AE14" s="5">
        <f>SUM(AE6:AE13)</f>
        <v>0</v>
      </c>
      <c r="AF14" s="5">
        <f>SUM(AF6:AF13)</f>
        <v>0</v>
      </c>
      <c r="AG14" s="5">
        <f>SUM(AG6:AG13)</f>
        <v>0</v>
      </c>
      <c r="AH14" s="5">
        <f>SUM(AH6:AH13)</f>
        <v>0</v>
      </c>
      <c r="AI14" s="8">
        <f>SUM(C14:AH14)</f>
        <v>40050</v>
      </c>
    </row>
    <row r="16" spans="1:35" ht="21" x14ac:dyDescent="0.35">
      <c r="A16" s="1" t="s">
        <v>57</v>
      </c>
      <c r="I16" s="15"/>
      <c r="J16" s="15"/>
      <c r="K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</row>
    <row r="17" spans="1:34" ht="21" x14ac:dyDescent="0.35">
      <c r="A17" s="1" t="s">
        <v>24</v>
      </c>
      <c r="P17" s="15"/>
      <c r="Q17" s="15"/>
      <c r="R17" s="15"/>
      <c r="AE17" s="15"/>
      <c r="AF17" s="15"/>
      <c r="AG17" s="15"/>
      <c r="AH17" s="15"/>
    </row>
  </sheetData>
  <mergeCells count="9">
    <mergeCell ref="A14:B14"/>
    <mergeCell ref="A3:A5"/>
    <mergeCell ref="B3:B5"/>
    <mergeCell ref="C3:W3"/>
    <mergeCell ref="AI3:AI4"/>
    <mergeCell ref="S4:W4"/>
    <mergeCell ref="K4:O4"/>
    <mergeCell ref="C4:G4"/>
    <mergeCell ref="AA4:AE4"/>
  </mergeCells>
  <pageMargins left="0.7" right="0.7" top="0.75" bottom="0.75" header="0.3" footer="0.3"/>
  <pageSetup paperSize="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E347D-F2EE-4237-A424-0571FDD02AE0}">
  <dimension ref="A1:F13"/>
  <sheetViews>
    <sheetView tabSelected="1" topLeftCell="A4" workbookViewId="0">
      <selection activeCell="M5" sqref="M5"/>
    </sheetView>
  </sheetViews>
  <sheetFormatPr defaultRowHeight="14.25" x14ac:dyDescent="0.2"/>
  <cols>
    <col min="2" max="2" width="16.875" customWidth="1"/>
    <col min="3" max="3" width="14.125" customWidth="1"/>
    <col min="4" max="4" width="15.375" customWidth="1"/>
    <col min="5" max="5" width="14.25" customWidth="1"/>
    <col min="6" max="6" width="15.75" customWidth="1"/>
  </cols>
  <sheetData>
    <row r="1" spans="1:6" ht="21" x14ac:dyDescent="0.35">
      <c r="A1" s="7" t="s">
        <v>31</v>
      </c>
      <c r="B1" s="1"/>
      <c r="C1" s="1"/>
      <c r="D1" s="1"/>
      <c r="E1" s="1"/>
    </row>
    <row r="2" spans="1:6" ht="21" x14ac:dyDescent="0.35">
      <c r="A2" s="1"/>
      <c r="B2" s="1"/>
      <c r="C2" s="1"/>
      <c r="D2" s="1"/>
      <c r="E2" s="1"/>
    </row>
    <row r="3" spans="1:6" ht="21" x14ac:dyDescent="0.35">
      <c r="A3" s="29" t="s">
        <v>0</v>
      </c>
      <c r="B3" s="29" t="s">
        <v>1</v>
      </c>
      <c r="C3" s="31" t="s">
        <v>44</v>
      </c>
      <c r="D3" s="32"/>
      <c r="E3" s="32"/>
      <c r="F3" s="34" t="s">
        <v>18</v>
      </c>
    </row>
    <row r="4" spans="1:6" ht="21" x14ac:dyDescent="0.35">
      <c r="A4" s="30"/>
      <c r="B4" s="30"/>
      <c r="C4" s="18" t="s">
        <v>47</v>
      </c>
      <c r="D4" s="19" t="s">
        <v>45</v>
      </c>
      <c r="E4" s="19" t="s">
        <v>46</v>
      </c>
      <c r="F4" s="35"/>
    </row>
    <row r="5" spans="1:6" ht="23.25" x14ac:dyDescent="0.35">
      <c r="A5" s="3">
        <v>1</v>
      </c>
      <c r="B5" s="2" t="s">
        <v>3</v>
      </c>
      <c r="C5" s="2">
        <f>'E-claim'!N5</f>
        <v>45874.2</v>
      </c>
      <c r="D5" s="2">
        <f>'moph-claim'!AA6</f>
        <v>7020</v>
      </c>
      <c r="E5" s="2">
        <f>KTB!AI6</f>
        <v>1060</v>
      </c>
      <c r="F5" s="8">
        <f t="shared" ref="F5:F13" si="0">SUM(C5:E5)</f>
        <v>53954.2</v>
      </c>
    </row>
    <row r="6" spans="1:6" ht="23.25" x14ac:dyDescent="0.35">
      <c r="A6" s="3">
        <v>2</v>
      </c>
      <c r="B6" s="2" t="s">
        <v>6</v>
      </c>
      <c r="C6" s="2">
        <f>'E-claim'!N6</f>
        <v>65709.83</v>
      </c>
      <c r="D6" s="2">
        <f>'moph-claim'!AA7</f>
        <v>16420</v>
      </c>
      <c r="E6" s="2">
        <f>KTB!AI7</f>
        <v>140</v>
      </c>
      <c r="F6" s="8">
        <f t="shared" si="0"/>
        <v>82269.83</v>
      </c>
    </row>
    <row r="7" spans="1:6" ht="23.25" x14ac:dyDescent="0.35">
      <c r="A7" s="3">
        <v>3</v>
      </c>
      <c r="B7" s="2" t="s">
        <v>7</v>
      </c>
      <c r="C7" s="2">
        <f>'E-claim'!N7</f>
        <v>79058.899999999994</v>
      </c>
      <c r="D7" s="2">
        <f>'moph-claim'!AA8</f>
        <v>18240</v>
      </c>
      <c r="E7" s="2">
        <f>KTB!AI8</f>
        <v>17760</v>
      </c>
      <c r="F7" s="8">
        <f t="shared" si="0"/>
        <v>115058.9</v>
      </c>
    </row>
    <row r="8" spans="1:6" ht="23.25" x14ac:dyDescent="0.35">
      <c r="A8" s="3">
        <v>4</v>
      </c>
      <c r="B8" s="2" t="s">
        <v>8</v>
      </c>
      <c r="C8" s="2">
        <f>'E-claim'!N8</f>
        <v>47519.86</v>
      </c>
      <c r="D8" s="2">
        <f>'moph-claim'!AA9</f>
        <v>2980</v>
      </c>
      <c r="E8" s="2">
        <f>KTB!AI9</f>
        <v>7170</v>
      </c>
      <c r="F8" s="8">
        <f t="shared" si="0"/>
        <v>57669.86</v>
      </c>
    </row>
    <row r="9" spans="1:6" ht="23.25" x14ac:dyDescent="0.35">
      <c r="A9" s="3">
        <v>5</v>
      </c>
      <c r="B9" s="2" t="s">
        <v>9</v>
      </c>
      <c r="C9" s="2">
        <f>'E-claim'!N9</f>
        <v>29473.690000000002</v>
      </c>
      <c r="D9" s="2">
        <f>'moph-claim'!AA10</f>
        <v>4840</v>
      </c>
      <c r="E9" s="2">
        <f>KTB!AI10</f>
        <v>2850</v>
      </c>
      <c r="F9" s="8">
        <f t="shared" si="0"/>
        <v>37163.69</v>
      </c>
    </row>
    <row r="10" spans="1:6" ht="23.25" x14ac:dyDescent="0.35">
      <c r="A10" s="3">
        <v>6</v>
      </c>
      <c r="B10" s="2" t="s">
        <v>10</v>
      </c>
      <c r="C10" s="2">
        <f>'E-claim'!N10</f>
        <v>81078.600000000006</v>
      </c>
      <c r="D10" s="2">
        <f>'moph-claim'!AA11</f>
        <v>3480</v>
      </c>
      <c r="E10" s="2">
        <f>KTB!AI11</f>
        <v>0</v>
      </c>
      <c r="F10" s="8">
        <f t="shared" si="0"/>
        <v>84558.6</v>
      </c>
    </row>
    <row r="11" spans="1:6" ht="23.25" x14ac:dyDescent="0.35">
      <c r="A11" s="3">
        <v>7</v>
      </c>
      <c r="B11" s="2" t="s">
        <v>11</v>
      </c>
      <c r="C11" s="2">
        <f>'E-claim'!N11</f>
        <v>33794.699999999997</v>
      </c>
      <c r="D11" s="2">
        <f>'moph-claim'!AA12</f>
        <v>2140</v>
      </c>
      <c r="E11" s="2">
        <f>KTB!AI12</f>
        <v>5320</v>
      </c>
      <c r="F11" s="8">
        <f t="shared" si="0"/>
        <v>41254.699999999997</v>
      </c>
    </row>
    <row r="12" spans="1:6" ht="23.25" x14ac:dyDescent="0.35">
      <c r="A12" s="20">
        <v>8</v>
      </c>
      <c r="B12" s="21" t="s">
        <v>4</v>
      </c>
      <c r="C12" s="21">
        <f>'E-claim'!N12</f>
        <v>116498.12</v>
      </c>
      <c r="D12" s="21">
        <f>'moph-claim'!AA13</f>
        <v>118015</v>
      </c>
      <c r="E12" s="21">
        <f>KTB!AI13</f>
        <v>5750</v>
      </c>
      <c r="F12" s="8">
        <f t="shared" si="0"/>
        <v>240263.12</v>
      </c>
    </row>
    <row r="13" spans="1:6" ht="23.25" x14ac:dyDescent="0.35">
      <c r="A13" s="36" t="s">
        <v>18</v>
      </c>
      <c r="B13" s="37"/>
      <c r="C13" s="5">
        <f>SUM(C5:C12)</f>
        <v>499007.89999999997</v>
      </c>
      <c r="D13" s="5">
        <f t="shared" ref="D13:E13" si="1">SUM(D5:D12)</f>
        <v>173135</v>
      </c>
      <c r="E13" s="5">
        <f t="shared" si="1"/>
        <v>40050</v>
      </c>
      <c r="F13" s="8">
        <f t="shared" si="0"/>
        <v>712192.89999999991</v>
      </c>
    </row>
  </sheetData>
  <mergeCells count="5">
    <mergeCell ref="A3:A4"/>
    <mergeCell ref="B3:B4"/>
    <mergeCell ref="C3:E3"/>
    <mergeCell ref="F3:F4"/>
    <mergeCell ref="A13:B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E-claim</vt:lpstr>
      <vt:lpstr>moph-claim</vt:lpstr>
      <vt:lpstr>KTB</vt:lpstr>
      <vt:lpstr>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NBITADMIN</dc:creator>
  <cp:lastModifiedBy>NBITADMIN</cp:lastModifiedBy>
  <cp:lastPrinted>2024-04-26T01:32:10Z</cp:lastPrinted>
  <dcterms:created xsi:type="dcterms:W3CDTF">2024-04-03T06:45:59Z</dcterms:created>
  <dcterms:modified xsi:type="dcterms:W3CDTF">2025-02-03T06:30:49Z</dcterms:modified>
</cp:coreProperties>
</file>