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meetingsirinthon\files\weerayooth\"/>
    </mc:Choice>
  </mc:AlternateContent>
  <xr:revisionPtr revIDLastSave="0" documentId="13_ncr:1_{BD2BE2A0-CE55-4A1A-B17E-21F330F24BC7}" xr6:coauthVersionLast="47" xr6:coauthVersionMax="47" xr10:uidLastSave="{00000000-0000-0000-0000-000000000000}"/>
  <bookViews>
    <workbookView xWindow="-120" yWindow="-120" windowWidth="20730" windowHeight="11160" activeTab="3" xr2:uid="{F44089BF-727E-4111-9DEB-D50E9113DB93}"/>
  </bookViews>
  <sheets>
    <sheet name="E-claim" sheetId="8" r:id="rId1"/>
    <sheet name="moph-claim" sheetId="10" r:id="rId2"/>
    <sheet name="KTB โอนเข้า CUP" sheetId="11" r:id="rId3"/>
    <sheet name="Total" sheetId="12" r:id="rId4"/>
    <sheet name="KTB โอนตรงหน่วยบริการ" sheetId="1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8" l="1"/>
  <c r="O7" i="8"/>
  <c r="O8" i="8"/>
  <c r="O9" i="8"/>
  <c r="O10" i="8"/>
  <c r="O11" i="8"/>
  <c r="O12" i="8"/>
  <c r="O5" i="8"/>
  <c r="N13" i="8"/>
  <c r="BV14" i="11"/>
  <c r="BW13" i="11"/>
  <c r="BW12" i="11"/>
  <c r="BW11" i="11"/>
  <c r="BW10" i="11"/>
  <c r="BW8" i="11"/>
  <c r="BW7" i="11"/>
  <c r="BW6" i="11"/>
  <c r="BW9" i="11"/>
  <c r="BD14" i="11"/>
  <c r="AL14" i="11"/>
  <c r="T14" i="11"/>
  <c r="BE14" i="11"/>
  <c r="S14" i="11"/>
  <c r="AK14" i="11"/>
  <c r="BC14" i="11"/>
  <c r="BU14" i="11"/>
  <c r="BD14" i="10"/>
  <c r="BE13" i="10"/>
  <c r="BE12" i="10"/>
  <c r="BE11" i="10"/>
  <c r="BE10" i="10"/>
  <c r="BE9" i="10"/>
  <c r="BE8" i="10"/>
  <c r="BE7" i="10"/>
  <c r="BE6" i="10"/>
  <c r="F13" i="13"/>
  <c r="E13" i="13"/>
  <c r="D13" i="13"/>
  <c r="C13" i="13"/>
  <c r="G12" i="13"/>
  <c r="G11" i="13"/>
  <c r="G10" i="13"/>
  <c r="G9" i="13"/>
  <c r="G8" i="13"/>
  <c r="G7" i="13"/>
  <c r="G6" i="13"/>
  <c r="AL14" i="10"/>
  <c r="T14" i="10"/>
  <c r="AK14" i="10"/>
  <c r="BC14" i="10"/>
  <c r="S14" i="10"/>
  <c r="BT14" i="11"/>
  <c r="BB14" i="11"/>
  <c r="AJ14" i="11"/>
  <c r="R14" i="11"/>
  <c r="AM14" i="11"/>
  <c r="BS14" i="11"/>
  <c r="BA14" i="11"/>
  <c r="AI14" i="11"/>
  <c r="Q14" i="11"/>
  <c r="BB14" i="10"/>
  <c r="AJ14" i="10"/>
  <c r="R14" i="10"/>
  <c r="AI14" i="10"/>
  <c r="BA14" i="10"/>
  <c r="Q14" i="10"/>
  <c r="BR14" i="11"/>
  <c r="AZ14" i="11"/>
  <c r="AH14" i="11"/>
  <c r="P14" i="11"/>
  <c r="BQ14" i="11"/>
  <c r="AY14" i="11"/>
  <c r="AG14" i="11"/>
  <c r="O14" i="11"/>
  <c r="AZ14" i="10"/>
  <c r="AH14" i="10"/>
  <c r="P14" i="10"/>
  <c r="AG14" i="10"/>
  <c r="O14" i="10"/>
  <c r="AY14" i="10"/>
  <c r="BP14" i="11"/>
  <c r="AX14" i="11"/>
  <c r="N14" i="11"/>
  <c r="AF14" i="11"/>
  <c r="BO14" i="11"/>
  <c r="AW14" i="11"/>
  <c r="AE14" i="11"/>
  <c r="M14" i="11"/>
  <c r="AX14" i="10"/>
  <c r="AF14" i="10"/>
  <c r="N14" i="10"/>
  <c r="AW14" i="10"/>
  <c r="AE14" i="10"/>
  <c r="M14" i="10"/>
  <c r="BN14" i="11"/>
  <c r="AV14" i="11"/>
  <c r="AD14" i="11"/>
  <c r="L14" i="11"/>
  <c r="BM14" i="11"/>
  <c r="AU14" i="11"/>
  <c r="K14" i="11"/>
  <c r="AC14" i="11"/>
  <c r="AV14" i="10"/>
  <c r="AD14" i="10"/>
  <c r="L14" i="10"/>
  <c r="AU14" i="10"/>
  <c r="AC14" i="10"/>
  <c r="K14" i="10"/>
  <c r="BL14" i="11"/>
  <c r="AT14" i="11"/>
  <c r="AB14" i="11"/>
  <c r="J14" i="11"/>
  <c r="BK14" i="11"/>
  <c r="AS14" i="11"/>
  <c r="AA14" i="11"/>
  <c r="I14" i="11"/>
  <c r="AT14" i="10"/>
  <c r="AB14" i="10"/>
  <c r="J14" i="10"/>
  <c r="Z14" i="11"/>
  <c r="BJ14" i="11"/>
  <c r="AR14" i="11"/>
  <c r="H14" i="11"/>
  <c r="AS14" i="10"/>
  <c r="AA14" i="10"/>
  <c r="I14" i="10"/>
  <c r="AR14" i="10"/>
  <c r="Z14" i="10"/>
  <c r="H14" i="10"/>
  <c r="G13" i="13" l="1"/>
  <c r="AH17" i="11"/>
  <c r="AG17" i="11"/>
  <c r="AF17" i="11"/>
  <c r="BW14" i="11"/>
  <c r="BE14" i="10"/>
  <c r="BF14" i="11"/>
  <c r="BG14" i="11"/>
  <c r="BH14" i="11"/>
  <c r="BI14" i="11"/>
  <c r="AQ14" i="10"/>
  <c r="C6" i="12"/>
  <c r="C7" i="12"/>
  <c r="C8" i="12"/>
  <c r="C9" i="12"/>
  <c r="C10" i="12"/>
  <c r="C11" i="12"/>
  <c r="C12" i="12"/>
  <c r="C5" i="12"/>
  <c r="F13" i="8"/>
  <c r="E9" i="12"/>
  <c r="E11" i="12"/>
  <c r="E12" i="12"/>
  <c r="E5" i="12"/>
  <c r="D11" i="12"/>
  <c r="D10" i="12"/>
  <c r="D12" i="12"/>
  <c r="D9" i="12"/>
  <c r="D8" i="12"/>
  <c r="D7" i="12"/>
  <c r="D6" i="12"/>
  <c r="D5" i="12"/>
  <c r="E10" i="12"/>
  <c r="E8" i="12"/>
  <c r="E7" i="12"/>
  <c r="E6" i="12"/>
  <c r="AQ14" i="11"/>
  <c r="AP14" i="11"/>
  <c r="AO14" i="11"/>
  <c r="AN14" i="11"/>
  <c r="Y14" i="11"/>
  <c r="X14" i="11"/>
  <c r="W14" i="11"/>
  <c r="V14" i="11"/>
  <c r="U14" i="11"/>
  <c r="G14" i="11"/>
  <c r="F14" i="11"/>
  <c r="E14" i="11"/>
  <c r="D14" i="11"/>
  <c r="C14" i="11"/>
  <c r="L13" i="8"/>
  <c r="G14" i="10"/>
  <c r="Y14" i="10"/>
  <c r="AP14" i="10"/>
  <c r="X14" i="10"/>
  <c r="F14" i="10"/>
  <c r="E14" i="10"/>
  <c r="W14" i="10"/>
  <c r="AO14" i="10"/>
  <c r="AN14" i="10"/>
  <c r="AM14" i="10"/>
  <c r="V14" i="10"/>
  <c r="U14" i="10"/>
  <c r="D14" i="10"/>
  <c r="C14" i="10"/>
  <c r="J13" i="8"/>
  <c r="M13" i="8"/>
  <c r="O13" i="8" s="1"/>
  <c r="K13" i="8"/>
  <c r="I13" i="8"/>
  <c r="H13" i="8"/>
  <c r="G13" i="8"/>
  <c r="E13" i="8"/>
  <c r="D13" i="8"/>
  <c r="C13" i="8"/>
  <c r="E13" i="12" l="1"/>
  <c r="F8" i="12"/>
  <c r="F5" i="12"/>
  <c r="F9" i="12"/>
  <c r="F12" i="12"/>
  <c r="F11" i="12"/>
  <c r="F7" i="12"/>
  <c r="D13" i="12"/>
  <c r="F10" i="12"/>
  <c r="F6" i="12"/>
  <c r="C13" i="12"/>
  <c r="F13" i="12" l="1"/>
  <c r="G15" i="12" s="1"/>
</calcChain>
</file>

<file path=xl/sharedStrings.xml><?xml version="1.0" encoding="utf-8"?>
<sst xmlns="http://schemas.openxmlformats.org/spreadsheetml/2006/main" count="233" uniqueCount="86">
  <si>
    <t>ลำดับที่</t>
  </si>
  <si>
    <t>หน่วยบริการ</t>
  </si>
  <si>
    <t>กิจกรรม</t>
  </si>
  <si>
    <t>รพ.สต.คันไร่</t>
  </si>
  <si>
    <t>รพ.สิรินธร</t>
  </si>
  <si>
    <t>บริการวางแผนครอบครัว</t>
  </si>
  <si>
    <t>รพ.สต.ช่องเม็ก</t>
  </si>
  <si>
    <t>รพ.สต.แก่งศรีโคตร</t>
  </si>
  <si>
    <t>รพ.สต.คำก้อม</t>
  </si>
  <si>
    <t>รพ.สต.หัวสะพาน</t>
  </si>
  <si>
    <t>รพ.สต.คันเปือย</t>
  </si>
  <si>
    <t>รพ.สต.นิคม2</t>
  </si>
  <si>
    <t>ทดสอบการตั้งครรภ์</t>
  </si>
  <si>
    <t>ทันตกรรม ฝากครรภ์</t>
  </si>
  <si>
    <t>อัลตร้าซาวด์</t>
  </si>
  <si>
    <t>ฝากครรภ์</t>
  </si>
  <si>
    <t>หลังคลอด</t>
  </si>
  <si>
    <t>บริการแพทย์แผนไทย ยาสมุนไพร</t>
  </si>
  <si>
    <t>รวมทั้งสิ้น</t>
  </si>
  <si>
    <t>ที่มา จากเว็บระบบรายงานสำหรับหน่วยบริการในระบบหลักประกันสุขภาพแห่งชาติ (Mishos.nhso.go.th)</t>
  </si>
  <si>
    <t>Lab</t>
  </si>
  <si>
    <t>LAB ก่อนคลอด</t>
  </si>
  <si>
    <t>วัคซีน EPI</t>
  </si>
  <si>
    <t>วัคซีน DT</t>
  </si>
  <si>
    <t>ที่มา จากเว็บระบบรายงานระบบบูรณาการติดตามข้อมูลการจ่ายชดเชยโรคเฉพาะ (Seamless for DMIS)</t>
  </si>
  <si>
    <t xml:space="preserve"> ลำไส้ใหญ่และลำไส้ตรง(Fit Test)</t>
  </si>
  <si>
    <t>วัคซีน ไข้หวัดใหญ่</t>
  </si>
  <si>
    <t>ไวรัสตับอักเสบ ซี</t>
  </si>
  <si>
    <t>ไวรัสตับอักเสบ บี</t>
  </si>
  <si>
    <t>ยาเม็ดเสริมธาตุเหล็ก</t>
  </si>
  <si>
    <t>ค่าเก็บตัวอย่าง HPV DNA TEST</t>
  </si>
  <si>
    <t>สรุปยอดจัดสรรผลงาน Fee Schedule 68  แยกรายหน่วยบริการ อำเภอสิรินธร</t>
  </si>
  <si>
    <t>1 ตค 67</t>
  </si>
  <si>
    <t>15 ตค 67</t>
  </si>
  <si>
    <t>4 พย 67</t>
  </si>
  <si>
    <t>19 พย 67</t>
  </si>
  <si>
    <t>3 ธค 67</t>
  </si>
  <si>
    <t>ควบคุมป้องกันรักษาผู้ป่วย DM และ HT</t>
  </si>
  <si>
    <t>16 ตค 67</t>
  </si>
  <si>
    <t>17 ตค 67</t>
  </si>
  <si>
    <t xml:space="preserve">17 ตค 67 </t>
  </si>
  <si>
    <t>31 ตค 67</t>
  </si>
  <si>
    <t>15 พย 67</t>
  </si>
  <si>
    <t>30 พย 67</t>
  </si>
  <si>
    <t>ระบบงานที่บันทึก</t>
  </si>
  <si>
    <t>MOPH CLAIM</t>
  </si>
  <si>
    <t xml:space="preserve">E-CLAIM </t>
  </si>
  <si>
    <t>18 ธค 67</t>
  </si>
  <si>
    <t>6 มค 68</t>
  </si>
  <si>
    <t>15 ธค 67</t>
  </si>
  <si>
    <t>20 มค 68</t>
  </si>
  <si>
    <t>31 ธค 67</t>
  </si>
  <si>
    <t>15 มค 68</t>
  </si>
  <si>
    <t>15 มต 68</t>
  </si>
  <si>
    <t>5 กพ 68</t>
  </si>
  <si>
    <t>19 กพ 68</t>
  </si>
  <si>
    <t>31 มค 68</t>
  </si>
  <si>
    <t>15 กพ 68</t>
  </si>
  <si>
    <t>7 มีค 68</t>
  </si>
  <si>
    <t>19 มีค 68</t>
  </si>
  <si>
    <t>28 กพ 68</t>
  </si>
  <si>
    <t>15 มีค 68</t>
  </si>
  <si>
    <t>4 เมย.68</t>
  </si>
  <si>
    <t>4 เมย 68</t>
  </si>
  <si>
    <t>21 เมย. 68</t>
  </si>
  <si>
    <t>21 เมย.68</t>
  </si>
  <si>
    <t>31 มีค 68</t>
  </si>
  <si>
    <t>15 เมย. 68</t>
  </si>
  <si>
    <t>15 เมย 68</t>
  </si>
  <si>
    <t>6 พค 68</t>
  </si>
  <si>
    <t>24 พค 68</t>
  </si>
  <si>
    <t>30 เมย. 68</t>
  </si>
  <si>
    <t>30 เมย.68</t>
  </si>
  <si>
    <t>15 พค 68</t>
  </si>
  <si>
    <t>6 มิย. 68</t>
  </si>
  <si>
    <t>6 มิย 68</t>
  </si>
  <si>
    <t>19 มิย. 68</t>
  </si>
  <si>
    <t>31 พค 68</t>
  </si>
  <si>
    <t>KTB โอนเข้า CUP</t>
  </si>
  <si>
    <t>15 มิย. 68</t>
  </si>
  <si>
    <t>15 มิย 68</t>
  </si>
  <si>
    <t>คัดกรองและประเมินปัจจัยเสี่ยงสุขภาพกาย/สุขภาพจิต</t>
  </si>
  <si>
    <t>รายงานข้อมูล ณ วันที่ 8  กรกฎาคม 2568 เวลา 13.00 น.</t>
  </si>
  <si>
    <t>รายงานข้อมูล ณ วันที่ 8  กรกฎาคม  2568 เวลา 14.10 น.</t>
  </si>
  <si>
    <t>รายงานข้อมูล ณ วันที่  8   กรกฎาคม  2568 เวลา 14.15 น.</t>
  </si>
  <si>
    <t>รายงานข้อมูล ณ วันที่  8   กรกฎาคม  2568 เวลา 14.20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</si>
</sst>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22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" fontId="1" fillId="2" borderId="1" xfId="0" applyNumberFormat="1" applyFont="1" applyFill="1" applyBorder="1"/>
    <xf numFmtId="0" fontId="2" fillId="0" borderId="0" xfId="0" applyFont="1"/>
    <xf numFmtId="4" fontId="3" fillId="3" borderId="1" xfId="0" applyNumberFormat="1" applyFont="1" applyFill="1" applyBorder="1"/>
    <xf numFmtId="0" fontId="0" fillId="2" borderId="3" xfId="0" applyFill="1" applyBorder="1" applyAlignment="1">
      <alignment horizontal="center" vertical="center"/>
    </xf>
    <xf numFmtId="4" fontId="2" fillId="4" borderId="1" xfId="0" applyNumberFormat="1" applyFont="1" applyFill="1" applyBorder="1"/>
    <xf numFmtId="4" fontId="2" fillId="4" borderId="3" xfId="0" applyNumberFormat="1" applyFont="1" applyFill="1" applyBorder="1"/>
    <xf numFmtId="4" fontId="2" fillId="5" borderId="3" xfId="0" applyNumberFormat="1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6" borderId="3" xfId="0" applyNumberFormat="1" applyFont="1" applyFill="1" applyBorder="1"/>
    <xf numFmtId="4" fontId="0" fillId="0" borderId="0" xfId="0" applyNumberFormat="1"/>
    <xf numFmtId="4" fontId="2" fillId="2" borderId="5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/>
    <xf numFmtId="4" fontId="2" fillId="6" borderId="10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4" fontId="1" fillId="0" borderId="0" xfId="0" applyNumberFormat="1" applyFont="1"/>
    <xf numFmtId="4" fontId="2" fillId="2" borderId="4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6" borderId="9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textRotation="90"/>
    </xf>
    <xf numFmtId="4" fontId="4" fillId="2" borderId="7" xfId="0" applyNumberFormat="1" applyFont="1" applyFill="1" applyBorder="1" applyAlignment="1">
      <alignment horizontal="center" vertical="center" textRotation="90"/>
    </xf>
    <xf numFmtId="4" fontId="4" fillId="2" borderId="3" xfId="0" applyNumberFormat="1" applyFont="1" applyFill="1" applyBorder="1" applyAlignment="1">
      <alignment horizontal="center" vertical="center" textRotation="90"/>
    </xf>
    <xf numFmtId="4" fontId="2" fillId="2" borderId="7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6" borderId="9" xfId="0" applyNumberFormat="1" applyFont="1" applyFill="1" applyBorder="1" applyAlignment="1">
      <alignment horizontal="center"/>
    </xf>
    <xf numFmtId="4" fontId="2" fillId="6" borderId="10" xfId="0" applyNumberFormat="1" applyFont="1" applyFill="1" applyBorder="1" applyAlignment="1">
      <alignment horizontal="center"/>
    </xf>
    <xf numFmtId="4" fontId="2" fillId="2" borderId="13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4320-B533-44B3-90FA-A0C25BE72AE9}">
  <sheetPr>
    <tabColor theme="9" tint="0.39997558519241921"/>
  </sheetPr>
  <dimension ref="A1:O16"/>
  <sheetViews>
    <sheetView topLeftCell="A7" zoomScale="90" zoomScaleNormal="90" workbookViewId="0">
      <selection activeCell="M15" sqref="M15"/>
    </sheetView>
  </sheetViews>
  <sheetFormatPr defaultRowHeight="14.25" x14ac:dyDescent="0.2"/>
  <cols>
    <col min="1" max="1" width="7.875" customWidth="1"/>
    <col min="2" max="2" width="16" customWidth="1"/>
    <col min="3" max="3" width="19.25" customWidth="1"/>
    <col min="4" max="4" width="15.625" customWidth="1"/>
    <col min="5" max="6" width="16.875" customWidth="1"/>
    <col min="7" max="7" width="11.875" customWidth="1"/>
    <col min="8" max="8" width="12.375" customWidth="1"/>
    <col min="9" max="10" width="14.5" customWidth="1"/>
    <col min="11" max="11" width="12.75" customWidth="1"/>
    <col min="12" max="12" width="26.5" customWidth="1"/>
    <col min="13" max="13" width="24.875" customWidth="1"/>
    <col min="14" max="14" width="40" customWidth="1"/>
    <col min="15" max="15" width="14.875" customWidth="1"/>
  </cols>
  <sheetData>
    <row r="1" spans="1:15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1" x14ac:dyDescent="0.35">
      <c r="A3" s="33" t="s">
        <v>0</v>
      </c>
      <c r="B3" s="33" t="s">
        <v>1</v>
      </c>
      <c r="C3" s="53" t="s"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  <c r="O3" s="37" t="s">
        <v>18</v>
      </c>
    </row>
    <row r="4" spans="1:15" ht="21" x14ac:dyDescent="0.35">
      <c r="A4" s="34"/>
      <c r="B4" s="34"/>
      <c r="C4" s="4" t="s">
        <v>5</v>
      </c>
      <c r="D4" s="4" t="s">
        <v>12</v>
      </c>
      <c r="E4" s="4" t="s">
        <v>13</v>
      </c>
      <c r="F4" s="4" t="s">
        <v>29</v>
      </c>
      <c r="G4" s="4" t="s">
        <v>14</v>
      </c>
      <c r="H4" s="4" t="s">
        <v>15</v>
      </c>
      <c r="I4" s="4" t="s">
        <v>20</v>
      </c>
      <c r="J4" s="4" t="s">
        <v>21</v>
      </c>
      <c r="K4" s="4" t="s">
        <v>16</v>
      </c>
      <c r="L4" s="4" t="s">
        <v>25</v>
      </c>
      <c r="M4" s="4" t="s">
        <v>17</v>
      </c>
      <c r="N4" s="4" t="s">
        <v>81</v>
      </c>
      <c r="O4" s="38"/>
    </row>
    <row r="5" spans="1:15" ht="23.25" x14ac:dyDescent="0.35">
      <c r="A5" s="3">
        <v>1</v>
      </c>
      <c r="B5" s="2" t="s">
        <v>3</v>
      </c>
      <c r="C5" s="2">
        <v>11420</v>
      </c>
      <c r="D5" s="2">
        <v>15150</v>
      </c>
      <c r="E5" s="2">
        <v>7000</v>
      </c>
      <c r="F5" s="41">
        <v>69200</v>
      </c>
      <c r="G5" s="6"/>
      <c r="H5" s="2">
        <v>30600</v>
      </c>
      <c r="I5" s="6"/>
      <c r="J5" s="6"/>
      <c r="K5" s="2">
        <v>13695</v>
      </c>
      <c r="L5" s="2">
        <v>36600</v>
      </c>
      <c r="M5" s="2">
        <v>122442.38</v>
      </c>
      <c r="N5" s="2">
        <v>3050</v>
      </c>
      <c r="O5" s="8">
        <f>C5+D5+E5+H5+I5+J5+K5+L5+M5+N5</f>
        <v>239957.38</v>
      </c>
    </row>
    <row r="6" spans="1:15" ht="23.25" x14ac:dyDescent="0.35">
      <c r="A6" s="3">
        <v>2</v>
      </c>
      <c r="B6" s="2" t="s">
        <v>6</v>
      </c>
      <c r="C6" s="2">
        <v>12900</v>
      </c>
      <c r="D6" s="2">
        <v>3750</v>
      </c>
      <c r="E6" s="2">
        <v>17500</v>
      </c>
      <c r="F6" s="42"/>
      <c r="G6" s="6"/>
      <c r="H6" s="2">
        <v>69120</v>
      </c>
      <c r="I6" s="6"/>
      <c r="J6" s="6"/>
      <c r="K6" s="2">
        <v>6165</v>
      </c>
      <c r="L6" s="2">
        <v>24060</v>
      </c>
      <c r="M6" s="2">
        <v>145165.63</v>
      </c>
      <c r="N6" s="2">
        <v>1000</v>
      </c>
      <c r="O6" s="8">
        <f t="shared" ref="O6:O12" si="0">C6+D6+E6+H6+I6+J6+K6+L6+M6+N6</f>
        <v>279660.63</v>
      </c>
    </row>
    <row r="7" spans="1:15" ht="23.25" x14ac:dyDescent="0.35">
      <c r="A7" s="3">
        <v>3</v>
      </c>
      <c r="B7" s="2" t="s">
        <v>7</v>
      </c>
      <c r="C7" s="2">
        <v>9780</v>
      </c>
      <c r="D7" s="2">
        <v>14175</v>
      </c>
      <c r="E7" s="2">
        <v>23500</v>
      </c>
      <c r="F7" s="42"/>
      <c r="G7" s="6"/>
      <c r="H7" s="2">
        <v>119520</v>
      </c>
      <c r="I7" s="6"/>
      <c r="J7" s="6"/>
      <c r="K7" s="2">
        <v>4275</v>
      </c>
      <c r="L7" s="2">
        <v>20700</v>
      </c>
      <c r="M7" s="2">
        <v>106228.46</v>
      </c>
      <c r="N7" s="2">
        <v>2670</v>
      </c>
      <c r="O7" s="8">
        <f t="shared" si="0"/>
        <v>300848.46000000002</v>
      </c>
    </row>
    <row r="8" spans="1:15" ht="23.25" x14ac:dyDescent="0.35">
      <c r="A8" s="3">
        <v>4</v>
      </c>
      <c r="B8" s="2" t="s">
        <v>8</v>
      </c>
      <c r="C8" s="2">
        <v>4780</v>
      </c>
      <c r="D8" s="2">
        <v>4875</v>
      </c>
      <c r="E8" s="2">
        <v>4500</v>
      </c>
      <c r="F8" s="42"/>
      <c r="G8" s="6"/>
      <c r="H8" s="2">
        <v>18000</v>
      </c>
      <c r="I8" s="6"/>
      <c r="J8" s="6"/>
      <c r="K8" s="2">
        <v>5565</v>
      </c>
      <c r="L8" s="2">
        <v>8160</v>
      </c>
      <c r="M8" s="2">
        <v>98012.57</v>
      </c>
      <c r="N8" s="2">
        <v>500</v>
      </c>
      <c r="O8" s="8">
        <f t="shared" si="0"/>
        <v>144392.57</v>
      </c>
    </row>
    <row r="9" spans="1:15" ht="23.25" x14ac:dyDescent="0.35">
      <c r="A9" s="3">
        <v>5</v>
      </c>
      <c r="B9" s="2" t="s">
        <v>9</v>
      </c>
      <c r="C9" s="2">
        <v>13180</v>
      </c>
      <c r="D9" s="2">
        <v>9600</v>
      </c>
      <c r="E9" s="2">
        <v>0</v>
      </c>
      <c r="F9" s="42"/>
      <c r="G9" s="6"/>
      <c r="H9" s="2">
        <v>7560</v>
      </c>
      <c r="I9" s="6"/>
      <c r="J9" s="6"/>
      <c r="K9" s="2">
        <v>300</v>
      </c>
      <c r="L9" s="2">
        <v>0</v>
      </c>
      <c r="M9" s="2">
        <v>25359.919999999998</v>
      </c>
      <c r="N9" s="2">
        <v>0</v>
      </c>
      <c r="O9" s="8">
        <f t="shared" si="0"/>
        <v>55999.92</v>
      </c>
    </row>
    <row r="10" spans="1:15" ht="23.25" x14ac:dyDescent="0.35">
      <c r="A10" s="3">
        <v>6</v>
      </c>
      <c r="B10" s="2" t="s">
        <v>10</v>
      </c>
      <c r="C10" s="2">
        <v>41880</v>
      </c>
      <c r="D10" s="2">
        <v>19350</v>
      </c>
      <c r="E10" s="2">
        <v>3000</v>
      </c>
      <c r="F10" s="42"/>
      <c r="G10" s="6"/>
      <c r="H10" s="2">
        <v>18720</v>
      </c>
      <c r="I10" s="6"/>
      <c r="J10" s="6"/>
      <c r="K10" s="2">
        <v>8265</v>
      </c>
      <c r="L10" s="2">
        <v>7200</v>
      </c>
      <c r="M10" s="2">
        <v>88180.61</v>
      </c>
      <c r="N10" s="2">
        <v>250</v>
      </c>
      <c r="O10" s="8">
        <f t="shared" si="0"/>
        <v>186845.61</v>
      </c>
    </row>
    <row r="11" spans="1:15" ht="23.25" x14ac:dyDescent="0.35">
      <c r="A11" s="3">
        <v>7</v>
      </c>
      <c r="B11" s="2" t="s">
        <v>11</v>
      </c>
      <c r="C11" s="2">
        <v>9180</v>
      </c>
      <c r="D11" s="2">
        <v>9150</v>
      </c>
      <c r="E11" s="2">
        <v>0</v>
      </c>
      <c r="F11" s="42"/>
      <c r="G11" s="6"/>
      <c r="H11" s="2">
        <v>28440</v>
      </c>
      <c r="I11" s="6"/>
      <c r="J11" s="6"/>
      <c r="K11" s="2">
        <v>8565</v>
      </c>
      <c r="L11" s="2">
        <v>4440</v>
      </c>
      <c r="M11" s="2">
        <v>59021.98</v>
      </c>
      <c r="N11" s="2">
        <v>0</v>
      </c>
      <c r="O11" s="8">
        <f t="shared" si="0"/>
        <v>118796.98000000001</v>
      </c>
    </row>
    <row r="12" spans="1:15" ht="23.25" x14ac:dyDescent="0.35">
      <c r="A12" s="3">
        <v>8</v>
      </c>
      <c r="B12" s="2" t="s">
        <v>4</v>
      </c>
      <c r="C12" s="2">
        <v>22100</v>
      </c>
      <c r="D12" s="2">
        <v>150</v>
      </c>
      <c r="E12" s="2">
        <v>10500</v>
      </c>
      <c r="F12" s="43"/>
      <c r="G12" s="2">
        <v>38800</v>
      </c>
      <c r="H12" s="2">
        <v>149400</v>
      </c>
      <c r="I12" s="2">
        <v>82200</v>
      </c>
      <c r="J12" s="2">
        <v>22610</v>
      </c>
      <c r="K12" s="2">
        <v>12660</v>
      </c>
      <c r="L12" s="2">
        <v>11460</v>
      </c>
      <c r="M12" s="2">
        <v>79175.33</v>
      </c>
      <c r="N12" s="2">
        <v>1860</v>
      </c>
      <c r="O12" s="8">
        <f t="shared" si="0"/>
        <v>392115.33</v>
      </c>
    </row>
    <row r="13" spans="1:15" ht="23.25" x14ac:dyDescent="0.35">
      <c r="A13" s="39" t="s">
        <v>18</v>
      </c>
      <c r="B13" s="40"/>
      <c r="C13" s="5">
        <f>SUM(C5:C12)</f>
        <v>125220</v>
      </c>
      <c r="D13" s="5">
        <f t="shared" ref="D13:M13" si="1">SUM(D5:D12)</f>
        <v>76200</v>
      </c>
      <c r="E13" s="5">
        <f t="shared" si="1"/>
        <v>66000</v>
      </c>
      <c r="F13" s="5">
        <f>F5</f>
        <v>69200</v>
      </c>
      <c r="G13" s="5">
        <f t="shared" si="1"/>
        <v>38800</v>
      </c>
      <c r="H13" s="5">
        <f t="shared" si="1"/>
        <v>441360</v>
      </c>
      <c r="I13" s="5">
        <f t="shared" si="1"/>
        <v>82200</v>
      </c>
      <c r="J13" s="5">
        <f t="shared" si="1"/>
        <v>22610</v>
      </c>
      <c r="K13" s="5">
        <f t="shared" si="1"/>
        <v>59490</v>
      </c>
      <c r="L13" s="5">
        <f>SUM(L5:L12)</f>
        <v>112620</v>
      </c>
      <c r="M13" s="5">
        <f t="shared" si="1"/>
        <v>723586.88</v>
      </c>
      <c r="N13" s="5">
        <f>SUM(N5:N12)</f>
        <v>9330</v>
      </c>
      <c r="O13" s="8">
        <f>C13+D13+E13+H13+I13+J13+K13+L13+M13+N13</f>
        <v>1718616.88</v>
      </c>
    </row>
    <row r="15" spans="1:15" ht="21" x14ac:dyDescent="0.35">
      <c r="A15" s="1" t="s">
        <v>82</v>
      </c>
      <c r="H15" s="28"/>
    </row>
    <row r="16" spans="1:15" ht="21" x14ac:dyDescent="0.35">
      <c r="A16" s="1" t="s">
        <v>19</v>
      </c>
    </row>
  </sheetData>
  <mergeCells count="6">
    <mergeCell ref="A3:A4"/>
    <mergeCell ref="B3:B4"/>
    <mergeCell ref="O3:O4"/>
    <mergeCell ref="A13:B13"/>
    <mergeCell ref="F5:F12"/>
    <mergeCell ref="C3:N3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5C81-617F-4839-97C4-0978AC9049F6}">
  <sheetPr>
    <tabColor theme="9" tint="0.39997558519241921"/>
  </sheetPr>
  <dimension ref="A1:BE17"/>
  <sheetViews>
    <sheetView topLeftCell="A4" zoomScale="90" zoomScaleNormal="90" workbookViewId="0">
      <selection activeCell="G18" sqref="G18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20" width="14.25" customWidth="1"/>
    <col min="21" max="21" width="14.375" customWidth="1"/>
    <col min="22" max="22" width="11.875" customWidth="1"/>
    <col min="23" max="23" width="12.875" customWidth="1"/>
    <col min="24" max="24" width="12.375" customWidth="1"/>
    <col min="25" max="56" width="11.875" customWidth="1"/>
    <col min="57" max="57" width="14.875" customWidth="1"/>
    <col min="58" max="58" width="13.25" customWidth="1"/>
  </cols>
  <sheetData>
    <row r="1" spans="1:57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7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7" ht="21" x14ac:dyDescent="0.35">
      <c r="A3" s="33" t="s">
        <v>0</v>
      </c>
      <c r="B3" s="33" t="s">
        <v>1</v>
      </c>
      <c r="C3" s="35" t="s">
        <v>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37" t="s">
        <v>18</v>
      </c>
    </row>
    <row r="4" spans="1:57" ht="21" x14ac:dyDescent="0.35">
      <c r="A4" s="44"/>
      <c r="B4" s="44"/>
      <c r="C4" s="35" t="s">
        <v>22</v>
      </c>
      <c r="D4" s="36"/>
      <c r="E4" s="36"/>
      <c r="F4" s="36"/>
      <c r="G4" s="3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47" t="s">
        <v>23</v>
      </c>
      <c r="V4" s="48"/>
      <c r="W4" s="48"/>
      <c r="X4" s="48"/>
      <c r="Y4" s="48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45" t="s">
        <v>37</v>
      </c>
      <c r="AN4" s="46"/>
      <c r="AO4" s="46"/>
      <c r="AP4" s="46"/>
      <c r="AQ4" s="46"/>
      <c r="AR4" s="25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38"/>
    </row>
    <row r="5" spans="1:57" ht="21" x14ac:dyDescent="0.35">
      <c r="A5" s="34"/>
      <c r="B5" s="34"/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" t="s">
        <v>47</v>
      </c>
      <c r="I5" s="4" t="s">
        <v>48</v>
      </c>
      <c r="J5" s="4" t="s">
        <v>50</v>
      </c>
      <c r="K5" s="4" t="s">
        <v>54</v>
      </c>
      <c r="L5" s="4" t="s">
        <v>55</v>
      </c>
      <c r="M5" s="4" t="s">
        <v>58</v>
      </c>
      <c r="N5" s="4" t="s">
        <v>59</v>
      </c>
      <c r="O5" s="4" t="s">
        <v>62</v>
      </c>
      <c r="P5" s="4" t="s">
        <v>64</v>
      </c>
      <c r="Q5" s="4" t="s">
        <v>69</v>
      </c>
      <c r="R5" s="4" t="s">
        <v>70</v>
      </c>
      <c r="S5" s="4" t="s">
        <v>74</v>
      </c>
      <c r="T5" s="4" t="s">
        <v>76</v>
      </c>
      <c r="U5" s="10" t="s">
        <v>32</v>
      </c>
      <c r="V5" s="10" t="s">
        <v>33</v>
      </c>
      <c r="W5" s="11" t="s">
        <v>34</v>
      </c>
      <c r="X5" s="11" t="s">
        <v>35</v>
      </c>
      <c r="Y5" s="11" t="s">
        <v>36</v>
      </c>
      <c r="Z5" s="11" t="s">
        <v>47</v>
      </c>
      <c r="AA5" s="11" t="s">
        <v>48</v>
      </c>
      <c r="AB5" s="11" t="s">
        <v>50</v>
      </c>
      <c r="AC5" s="11" t="s">
        <v>54</v>
      </c>
      <c r="AD5" s="11" t="s">
        <v>55</v>
      </c>
      <c r="AE5" s="11" t="s">
        <v>58</v>
      </c>
      <c r="AF5" s="11" t="s">
        <v>59</v>
      </c>
      <c r="AG5" s="11" t="s">
        <v>63</v>
      </c>
      <c r="AH5" s="11" t="s">
        <v>65</v>
      </c>
      <c r="AI5" s="11" t="s">
        <v>69</v>
      </c>
      <c r="AJ5" s="11" t="s">
        <v>70</v>
      </c>
      <c r="AK5" s="11" t="s">
        <v>75</v>
      </c>
      <c r="AL5" s="11" t="s">
        <v>76</v>
      </c>
      <c r="AM5" s="12" t="s">
        <v>32</v>
      </c>
      <c r="AN5" s="12" t="s">
        <v>33</v>
      </c>
      <c r="AO5" s="12" t="s">
        <v>34</v>
      </c>
      <c r="AP5" s="12" t="s">
        <v>35</v>
      </c>
      <c r="AQ5" s="12" t="s">
        <v>36</v>
      </c>
      <c r="AR5" s="12" t="s">
        <v>47</v>
      </c>
      <c r="AS5" s="12" t="s">
        <v>48</v>
      </c>
      <c r="AT5" s="12" t="s">
        <v>50</v>
      </c>
      <c r="AU5" s="12" t="s">
        <v>54</v>
      </c>
      <c r="AV5" s="12" t="s">
        <v>55</v>
      </c>
      <c r="AW5" s="12" t="s">
        <v>58</v>
      </c>
      <c r="AX5" s="12" t="s">
        <v>59</v>
      </c>
      <c r="AY5" s="12" t="s">
        <v>62</v>
      </c>
      <c r="AZ5" s="12" t="s">
        <v>65</v>
      </c>
      <c r="BA5" s="12" t="s">
        <v>69</v>
      </c>
      <c r="BB5" s="12" t="s">
        <v>70</v>
      </c>
      <c r="BC5" s="12" t="s">
        <v>74</v>
      </c>
      <c r="BD5" s="12" t="s">
        <v>76</v>
      </c>
      <c r="BE5" s="9"/>
    </row>
    <row r="6" spans="1:57" ht="23.25" x14ac:dyDescent="0.35">
      <c r="A6" s="3">
        <v>1</v>
      </c>
      <c r="B6" s="2" t="s">
        <v>3</v>
      </c>
      <c r="C6" s="2">
        <v>1020</v>
      </c>
      <c r="D6" s="2">
        <v>0</v>
      </c>
      <c r="E6" s="2">
        <v>2760</v>
      </c>
      <c r="F6" s="2">
        <v>0</v>
      </c>
      <c r="G6" s="2">
        <v>1580</v>
      </c>
      <c r="H6" s="2">
        <v>0</v>
      </c>
      <c r="I6" s="2">
        <v>1520</v>
      </c>
      <c r="J6" s="2">
        <v>40</v>
      </c>
      <c r="K6" s="2">
        <v>1300</v>
      </c>
      <c r="L6" s="2">
        <v>0</v>
      </c>
      <c r="M6" s="2">
        <v>1460</v>
      </c>
      <c r="N6" s="2">
        <v>0</v>
      </c>
      <c r="O6" s="2">
        <v>1340</v>
      </c>
      <c r="P6" s="2">
        <v>0</v>
      </c>
      <c r="Q6" s="2">
        <v>1280</v>
      </c>
      <c r="R6" s="2">
        <v>0</v>
      </c>
      <c r="S6" s="2">
        <v>1580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60</v>
      </c>
      <c r="Z6" s="2">
        <v>20</v>
      </c>
      <c r="AA6" s="2">
        <v>20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40</v>
      </c>
      <c r="AI6" s="2">
        <v>160</v>
      </c>
      <c r="AJ6" s="2">
        <v>0</v>
      </c>
      <c r="AK6" s="2">
        <v>60</v>
      </c>
      <c r="AL6" s="2">
        <v>20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8">
        <f t="shared" ref="BE6:BE13" si="0">SUM(C6:BD6)</f>
        <v>14260</v>
      </c>
    </row>
    <row r="7" spans="1:57" ht="23.25" x14ac:dyDescent="0.35">
      <c r="A7" s="3">
        <v>2</v>
      </c>
      <c r="B7" s="2" t="s">
        <v>6</v>
      </c>
      <c r="C7" s="2">
        <v>0</v>
      </c>
      <c r="D7" s="2">
        <v>0</v>
      </c>
      <c r="E7" s="2">
        <v>0</v>
      </c>
      <c r="F7" s="2">
        <v>12180</v>
      </c>
      <c r="G7" s="2">
        <v>2080</v>
      </c>
      <c r="H7" s="2">
        <v>0</v>
      </c>
      <c r="I7" s="2">
        <v>2060</v>
      </c>
      <c r="J7" s="2">
        <v>0</v>
      </c>
      <c r="K7" s="2">
        <v>60</v>
      </c>
      <c r="L7" s="2">
        <v>100</v>
      </c>
      <c r="M7" s="2">
        <v>20</v>
      </c>
      <c r="N7" s="2">
        <v>0</v>
      </c>
      <c r="O7" s="2">
        <v>1760</v>
      </c>
      <c r="P7" s="2">
        <v>0</v>
      </c>
      <c r="Q7" s="2">
        <v>2000</v>
      </c>
      <c r="R7" s="2">
        <v>0</v>
      </c>
      <c r="S7" s="2">
        <v>1760</v>
      </c>
      <c r="T7" s="2">
        <v>1460</v>
      </c>
      <c r="U7" s="2">
        <v>0</v>
      </c>
      <c r="V7" s="2">
        <v>0</v>
      </c>
      <c r="W7" s="2">
        <v>0</v>
      </c>
      <c r="X7" s="2">
        <v>60</v>
      </c>
      <c r="Y7" s="2">
        <v>20</v>
      </c>
      <c r="Z7" s="2">
        <v>20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20</v>
      </c>
      <c r="AJ7" s="2">
        <v>0</v>
      </c>
      <c r="AK7" s="2">
        <v>160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8">
        <f t="shared" si="0"/>
        <v>23760</v>
      </c>
    </row>
    <row r="8" spans="1:57" ht="23.25" x14ac:dyDescent="0.35">
      <c r="A8" s="3">
        <v>3</v>
      </c>
      <c r="B8" s="2" t="s">
        <v>7</v>
      </c>
      <c r="C8" s="2">
        <v>2240</v>
      </c>
      <c r="D8" s="2">
        <v>0</v>
      </c>
      <c r="E8" s="2">
        <v>3640</v>
      </c>
      <c r="F8" s="2">
        <v>0</v>
      </c>
      <c r="G8" s="2">
        <v>0</v>
      </c>
      <c r="H8" s="2">
        <v>3760</v>
      </c>
      <c r="I8" s="2">
        <v>3140</v>
      </c>
      <c r="J8" s="2">
        <v>80</v>
      </c>
      <c r="K8" s="2">
        <v>1900</v>
      </c>
      <c r="L8" s="2">
        <v>0</v>
      </c>
      <c r="M8" s="2">
        <v>2560</v>
      </c>
      <c r="N8" s="2">
        <v>0</v>
      </c>
      <c r="O8" s="2">
        <v>2280</v>
      </c>
      <c r="P8" s="2">
        <v>0</v>
      </c>
      <c r="Q8" s="2">
        <v>100</v>
      </c>
      <c r="R8" s="2">
        <v>0</v>
      </c>
      <c r="S8" s="2">
        <v>2240</v>
      </c>
      <c r="T8" s="2">
        <v>0</v>
      </c>
      <c r="U8" s="2">
        <v>0</v>
      </c>
      <c r="V8" s="2">
        <v>20</v>
      </c>
      <c r="W8" s="2">
        <v>100</v>
      </c>
      <c r="X8" s="2">
        <v>0</v>
      </c>
      <c r="Y8" s="2">
        <v>0</v>
      </c>
      <c r="Z8" s="2">
        <v>60</v>
      </c>
      <c r="AA8" s="2">
        <v>0</v>
      </c>
      <c r="AB8" s="2">
        <v>100</v>
      </c>
      <c r="AC8" s="2">
        <v>0</v>
      </c>
      <c r="AD8" s="2">
        <v>40</v>
      </c>
      <c r="AE8" s="2">
        <v>0</v>
      </c>
      <c r="AF8" s="2">
        <v>60</v>
      </c>
      <c r="AG8" s="2">
        <v>100</v>
      </c>
      <c r="AH8" s="2">
        <v>0</v>
      </c>
      <c r="AI8" s="2">
        <v>60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8">
        <f t="shared" si="0"/>
        <v>22480</v>
      </c>
    </row>
    <row r="9" spans="1:57" ht="23.25" x14ac:dyDescent="0.35">
      <c r="A9" s="3">
        <v>4</v>
      </c>
      <c r="B9" s="2" t="s">
        <v>8</v>
      </c>
      <c r="C9" s="2">
        <v>1040</v>
      </c>
      <c r="D9" s="2">
        <v>0</v>
      </c>
      <c r="E9" s="2">
        <v>680</v>
      </c>
      <c r="F9" s="2">
        <v>0</v>
      </c>
      <c r="G9" s="2">
        <v>760</v>
      </c>
      <c r="H9" s="2">
        <v>0</v>
      </c>
      <c r="I9" s="2">
        <v>460</v>
      </c>
      <c r="J9" s="2">
        <v>0</v>
      </c>
      <c r="K9" s="2">
        <v>980</v>
      </c>
      <c r="L9" s="2">
        <v>0</v>
      </c>
      <c r="M9" s="2">
        <v>600</v>
      </c>
      <c r="N9" s="2">
        <v>0</v>
      </c>
      <c r="O9" s="2">
        <v>840</v>
      </c>
      <c r="P9" s="2">
        <v>0</v>
      </c>
      <c r="Q9" s="2">
        <v>760</v>
      </c>
      <c r="R9" s="2">
        <v>0</v>
      </c>
      <c r="S9" s="2">
        <v>900</v>
      </c>
      <c r="T9" s="2">
        <v>0</v>
      </c>
      <c r="U9" s="2">
        <v>0</v>
      </c>
      <c r="V9" s="2">
        <v>0</v>
      </c>
      <c r="W9" s="2">
        <v>0</v>
      </c>
      <c r="X9" s="2">
        <v>20</v>
      </c>
      <c r="Y9" s="2">
        <v>0</v>
      </c>
      <c r="Z9" s="2">
        <v>0</v>
      </c>
      <c r="AA9" s="2">
        <v>20</v>
      </c>
      <c r="AB9" s="2">
        <v>0</v>
      </c>
      <c r="AC9" s="2">
        <v>0</v>
      </c>
      <c r="AD9" s="2">
        <v>20</v>
      </c>
      <c r="AE9" s="2">
        <v>0</v>
      </c>
      <c r="AF9" s="2">
        <v>0</v>
      </c>
      <c r="AG9" s="2">
        <v>20</v>
      </c>
      <c r="AH9" s="2">
        <v>0</v>
      </c>
      <c r="AI9" s="2">
        <v>0</v>
      </c>
      <c r="AJ9" s="2">
        <v>20</v>
      </c>
      <c r="AK9" s="2">
        <v>40</v>
      </c>
      <c r="AL9" s="2">
        <v>40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8">
        <f t="shared" si="0"/>
        <v>7200</v>
      </c>
    </row>
    <row r="10" spans="1:57" ht="23.25" x14ac:dyDescent="0.35">
      <c r="A10" s="3">
        <v>5</v>
      </c>
      <c r="B10" s="2" t="s">
        <v>9</v>
      </c>
      <c r="C10" s="2">
        <v>2980</v>
      </c>
      <c r="D10" s="2">
        <v>0</v>
      </c>
      <c r="E10" s="2">
        <v>0</v>
      </c>
      <c r="F10" s="2">
        <v>0</v>
      </c>
      <c r="G10" s="2">
        <v>1220</v>
      </c>
      <c r="H10" s="2">
        <v>120</v>
      </c>
      <c r="I10" s="2">
        <v>0</v>
      </c>
      <c r="J10" s="2">
        <v>520</v>
      </c>
      <c r="K10" s="2">
        <v>0</v>
      </c>
      <c r="L10" s="2">
        <v>600</v>
      </c>
      <c r="M10" s="2">
        <v>520</v>
      </c>
      <c r="N10" s="2">
        <v>0</v>
      </c>
      <c r="O10" s="2">
        <v>360</v>
      </c>
      <c r="P10" s="2">
        <v>0</v>
      </c>
      <c r="Q10" s="2">
        <v>540</v>
      </c>
      <c r="R10" s="2">
        <v>0</v>
      </c>
      <c r="S10" s="2">
        <v>720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8">
        <f t="shared" si="0"/>
        <v>7580</v>
      </c>
    </row>
    <row r="11" spans="1:57" ht="23.25" x14ac:dyDescent="0.35">
      <c r="A11" s="3">
        <v>6</v>
      </c>
      <c r="B11" s="2" t="s">
        <v>10</v>
      </c>
      <c r="C11" s="2">
        <v>1020</v>
      </c>
      <c r="D11" s="2">
        <v>0</v>
      </c>
      <c r="E11" s="2">
        <v>780</v>
      </c>
      <c r="F11" s="2">
        <v>0</v>
      </c>
      <c r="G11" s="2">
        <v>760</v>
      </c>
      <c r="H11" s="2">
        <v>0</v>
      </c>
      <c r="I11" s="2">
        <v>760</v>
      </c>
      <c r="J11" s="2">
        <v>0</v>
      </c>
      <c r="K11" s="2">
        <v>560</v>
      </c>
      <c r="L11" s="2">
        <v>0</v>
      </c>
      <c r="M11" s="2">
        <v>820</v>
      </c>
      <c r="N11" s="2">
        <v>0</v>
      </c>
      <c r="O11" s="2">
        <v>780</v>
      </c>
      <c r="P11" s="2">
        <v>0</v>
      </c>
      <c r="Q11" s="2">
        <v>860</v>
      </c>
      <c r="R11" s="2">
        <v>0</v>
      </c>
      <c r="S11" s="2">
        <v>540</v>
      </c>
      <c r="T11" s="2">
        <v>0</v>
      </c>
      <c r="U11" s="2">
        <v>20</v>
      </c>
      <c r="V11" s="2">
        <v>0</v>
      </c>
      <c r="W11" s="2">
        <v>20</v>
      </c>
      <c r="X11" s="2">
        <v>20</v>
      </c>
      <c r="Y11" s="2">
        <v>20</v>
      </c>
      <c r="Z11" s="2">
        <v>20</v>
      </c>
      <c r="AA11" s="2">
        <v>20</v>
      </c>
      <c r="AB11" s="2">
        <v>40</v>
      </c>
      <c r="AC11" s="2">
        <v>0</v>
      </c>
      <c r="AD11" s="2">
        <v>0</v>
      </c>
      <c r="AE11" s="2">
        <v>40</v>
      </c>
      <c r="AF11" s="2">
        <v>20</v>
      </c>
      <c r="AG11" s="2">
        <v>0</v>
      </c>
      <c r="AH11" s="2">
        <v>40</v>
      </c>
      <c r="AI11" s="2">
        <v>0</v>
      </c>
      <c r="AJ11" s="2">
        <v>0</v>
      </c>
      <c r="AK11" s="2">
        <v>20</v>
      </c>
      <c r="AL11" s="2">
        <v>20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8">
        <f t="shared" si="0"/>
        <v>7180</v>
      </c>
    </row>
    <row r="12" spans="1:57" ht="23.25" x14ac:dyDescent="0.35">
      <c r="A12" s="3">
        <v>7</v>
      </c>
      <c r="B12" s="2" t="s">
        <v>11</v>
      </c>
      <c r="C12" s="2">
        <v>780</v>
      </c>
      <c r="D12" s="2">
        <v>0</v>
      </c>
      <c r="E12" s="2">
        <v>0</v>
      </c>
      <c r="F12" s="2">
        <v>0</v>
      </c>
      <c r="G12" s="2">
        <v>900</v>
      </c>
      <c r="H12" s="2">
        <v>0</v>
      </c>
      <c r="I12" s="2">
        <v>460</v>
      </c>
      <c r="J12" s="2">
        <v>0</v>
      </c>
      <c r="K12" s="2">
        <v>600</v>
      </c>
      <c r="L12" s="2">
        <v>0</v>
      </c>
      <c r="M12" s="2">
        <v>520</v>
      </c>
      <c r="N12" s="2">
        <v>0</v>
      </c>
      <c r="O12" s="2">
        <v>720</v>
      </c>
      <c r="P12" s="2">
        <v>0</v>
      </c>
      <c r="Q12" s="2">
        <v>620</v>
      </c>
      <c r="R12" s="2">
        <v>0</v>
      </c>
      <c r="S12" s="2">
        <v>660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8">
        <f t="shared" si="0"/>
        <v>5260</v>
      </c>
    </row>
    <row r="13" spans="1:57" ht="23.25" x14ac:dyDescent="0.35">
      <c r="A13" s="3">
        <v>8</v>
      </c>
      <c r="B13" s="2" t="s">
        <v>4</v>
      </c>
      <c r="C13" s="2">
        <v>5240</v>
      </c>
      <c r="D13" s="2">
        <v>740</v>
      </c>
      <c r="E13" s="2">
        <v>760</v>
      </c>
      <c r="F13" s="2">
        <v>1220</v>
      </c>
      <c r="G13" s="2">
        <v>840</v>
      </c>
      <c r="H13" s="2">
        <v>860</v>
      </c>
      <c r="I13" s="2">
        <v>1100</v>
      </c>
      <c r="J13" s="2">
        <v>840</v>
      </c>
      <c r="K13" s="2">
        <v>700</v>
      </c>
      <c r="L13" s="2">
        <v>780</v>
      </c>
      <c r="M13" s="2">
        <v>880</v>
      </c>
      <c r="N13" s="2">
        <v>860</v>
      </c>
      <c r="O13" s="2">
        <v>1220</v>
      </c>
      <c r="P13" s="2">
        <v>420</v>
      </c>
      <c r="Q13" s="2">
        <v>780</v>
      </c>
      <c r="R13" s="2">
        <v>1120</v>
      </c>
      <c r="S13" s="2">
        <v>0</v>
      </c>
      <c r="T13" s="2">
        <v>1520</v>
      </c>
      <c r="U13" s="2">
        <v>200</v>
      </c>
      <c r="V13" s="2">
        <v>0</v>
      </c>
      <c r="W13" s="2">
        <v>0</v>
      </c>
      <c r="X13" s="2">
        <v>100</v>
      </c>
      <c r="Y13" s="2">
        <v>300</v>
      </c>
      <c r="Z13" s="2">
        <v>260</v>
      </c>
      <c r="AA13" s="2">
        <v>280</v>
      </c>
      <c r="AB13" s="2">
        <v>260</v>
      </c>
      <c r="AC13" s="2">
        <v>160</v>
      </c>
      <c r="AD13" s="2">
        <v>660</v>
      </c>
      <c r="AE13" s="2">
        <v>300</v>
      </c>
      <c r="AF13" s="2">
        <v>480</v>
      </c>
      <c r="AG13" s="2">
        <v>260</v>
      </c>
      <c r="AH13" s="2">
        <v>240</v>
      </c>
      <c r="AI13" s="2">
        <v>480</v>
      </c>
      <c r="AJ13" s="2">
        <v>580</v>
      </c>
      <c r="AK13" s="2">
        <v>440</v>
      </c>
      <c r="AL13" s="2">
        <v>480</v>
      </c>
      <c r="AM13" s="2">
        <v>3460</v>
      </c>
      <c r="AN13" s="2">
        <v>0</v>
      </c>
      <c r="AO13" s="2">
        <v>0</v>
      </c>
      <c r="AP13" s="2">
        <v>0</v>
      </c>
      <c r="AQ13" s="2">
        <v>101555</v>
      </c>
      <c r="AR13" s="2">
        <v>0</v>
      </c>
      <c r="AS13" s="2">
        <v>0</v>
      </c>
      <c r="AT13" s="2">
        <v>0</v>
      </c>
      <c r="AU13" s="2">
        <v>40</v>
      </c>
      <c r="AV13" s="2">
        <v>0</v>
      </c>
      <c r="AW13" s="2">
        <v>345</v>
      </c>
      <c r="AX13" s="2">
        <v>0</v>
      </c>
      <c r="AY13" s="2">
        <v>0</v>
      </c>
      <c r="AZ13" s="2">
        <v>0</v>
      </c>
      <c r="BA13" s="2">
        <v>0</v>
      </c>
      <c r="BB13" s="2">
        <v>1490</v>
      </c>
      <c r="BC13" s="2">
        <v>0</v>
      </c>
      <c r="BD13" s="2">
        <v>665</v>
      </c>
      <c r="BE13" s="8">
        <f t="shared" si="0"/>
        <v>132915</v>
      </c>
    </row>
    <row r="14" spans="1:57" ht="23.25" x14ac:dyDescent="0.35">
      <c r="A14" s="39" t="s">
        <v>18</v>
      </c>
      <c r="B14" s="40"/>
      <c r="C14" s="5">
        <f>SUM(C6:C13)</f>
        <v>14320</v>
      </c>
      <c r="D14" s="5">
        <f t="shared" ref="D14:AP14" si="1">SUM(D6:D13)</f>
        <v>740</v>
      </c>
      <c r="E14" s="5">
        <f t="shared" si="1"/>
        <v>8620</v>
      </c>
      <c r="F14" s="5">
        <f t="shared" si="1"/>
        <v>13400</v>
      </c>
      <c r="G14" s="5">
        <f t="shared" si="1"/>
        <v>8140</v>
      </c>
      <c r="H14" s="5">
        <f t="shared" ref="H14:N14" si="2">SUM(H6:H13)</f>
        <v>4740</v>
      </c>
      <c r="I14" s="5">
        <f t="shared" si="2"/>
        <v>9500</v>
      </c>
      <c r="J14" s="5">
        <f t="shared" si="2"/>
        <v>1480</v>
      </c>
      <c r="K14" s="5">
        <f t="shared" si="2"/>
        <v>6100</v>
      </c>
      <c r="L14" s="5">
        <f t="shared" si="2"/>
        <v>1480</v>
      </c>
      <c r="M14" s="5">
        <f t="shared" si="2"/>
        <v>7380</v>
      </c>
      <c r="N14" s="5">
        <f t="shared" si="2"/>
        <v>860</v>
      </c>
      <c r="O14" s="5">
        <f t="shared" ref="O14:T14" si="3">SUM(O6:O13)</f>
        <v>9300</v>
      </c>
      <c r="P14" s="5">
        <f t="shared" si="3"/>
        <v>420</v>
      </c>
      <c r="Q14" s="5">
        <f t="shared" si="3"/>
        <v>6940</v>
      </c>
      <c r="R14" s="5">
        <f t="shared" si="3"/>
        <v>1120</v>
      </c>
      <c r="S14" s="5">
        <f t="shared" si="3"/>
        <v>8400</v>
      </c>
      <c r="T14" s="5">
        <f t="shared" si="3"/>
        <v>2980</v>
      </c>
      <c r="U14" s="5">
        <f t="shared" si="1"/>
        <v>220</v>
      </c>
      <c r="V14" s="5">
        <f t="shared" si="1"/>
        <v>20</v>
      </c>
      <c r="W14" s="5">
        <f t="shared" si="1"/>
        <v>120</v>
      </c>
      <c r="X14" s="5">
        <f t="shared" si="1"/>
        <v>200</v>
      </c>
      <c r="Y14" s="5">
        <f t="shared" si="1"/>
        <v>400</v>
      </c>
      <c r="Z14" s="5">
        <f t="shared" ref="Z14:AF14" si="4">SUM(Z6:Z13)</f>
        <v>380</v>
      </c>
      <c r="AA14" s="5">
        <f t="shared" si="4"/>
        <v>340</v>
      </c>
      <c r="AB14" s="5">
        <f t="shared" si="4"/>
        <v>400</v>
      </c>
      <c r="AC14" s="5">
        <f t="shared" si="4"/>
        <v>160</v>
      </c>
      <c r="AD14" s="5">
        <f t="shared" si="4"/>
        <v>720</v>
      </c>
      <c r="AE14" s="5">
        <f t="shared" si="4"/>
        <v>340</v>
      </c>
      <c r="AF14" s="5">
        <f t="shared" si="4"/>
        <v>560</v>
      </c>
      <c r="AG14" s="5">
        <f t="shared" ref="AG14:AL14" si="5">SUM(AG6:AG13)</f>
        <v>380</v>
      </c>
      <c r="AH14" s="5">
        <f t="shared" si="5"/>
        <v>320</v>
      </c>
      <c r="AI14" s="5">
        <f t="shared" si="5"/>
        <v>720</v>
      </c>
      <c r="AJ14" s="5">
        <f t="shared" si="5"/>
        <v>600</v>
      </c>
      <c r="AK14" s="5">
        <f t="shared" si="5"/>
        <v>720</v>
      </c>
      <c r="AL14" s="5">
        <f t="shared" si="5"/>
        <v>560</v>
      </c>
      <c r="AM14" s="5">
        <f t="shared" si="1"/>
        <v>3460</v>
      </c>
      <c r="AN14" s="5">
        <f t="shared" si="1"/>
        <v>0</v>
      </c>
      <c r="AO14" s="5">
        <f t="shared" si="1"/>
        <v>0</v>
      </c>
      <c r="AP14" s="5">
        <f t="shared" si="1"/>
        <v>0</v>
      </c>
      <c r="AQ14" s="5">
        <f t="shared" ref="AQ14:AV14" si="6">SUM(AQ6:AQ13)</f>
        <v>101555</v>
      </c>
      <c r="AR14" s="5">
        <f t="shared" si="6"/>
        <v>0</v>
      </c>
      <c r="AS14" s="5">
        <f t="shared" si="6"/>
        <v>0</v>
      </c>
      <c r="AT14" s="5">
        <f t="shared" si="6"/>
        <v>0</v>
      </c>
      <c r="AU14" s="5">
        <f t="shared" si="6"/>
        <v>40</v>
      </c>
      <c r="AV14" s="5">
        <f t="shared" si="6"/>
        <v>0</v>
      </c>
      <c r="AW14" s="5">
        <f t="shared" ref="AW14:BE14" si="7">SUM(AW6:AW13)</f>
        <v>345</v>
      </c>
      <c r="AX14" s="5">
        <f t="shared" si="7"/>
        <v>0</v>
      </c>
      <c r="AY14" s="5">
        <f t="shared" si="7"/>
        <v>0</v>
      </c>
      <c r="AZ14" s="5">
        <f t="shared" si="7"/>
        <v>0</v>
      </c>
      <c r="BA14" s="5">
        <f t="shared" si="7"/>
        <v>0</v>
      </c>
      <c r="BB14" s="5">
        <f t="shared" si="7"/>
        <v>1490</v>
      </c>
      <c r="BC14" s="5">
        <f>SUM(BC6:BC13)</f>
        <v>0</v>
      </c>
      <c r="BD14" s="5">
        <f>SUM(BD6:BD13)</f>
        <v>665</v>
      </c>
      <c r="BE14" s="8">
        <f t="shared" si="7"/>
        <v>220635</v>
      </c>
    </row>
    <row r="16" spans="1:57" ht="21" x14ac:dyDescent="0.35">
      <c r="A16" s="1" t="s">
        <v>83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AM16" s="15"/>
      <c r="AN16" s="15"/>
      <c r="AO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</row>
    <row r="17" spans="1:42" ht="21" x14ac:dyDescent="0.35">
      <c r="A17" s="1" t="s">
        <v>24</v>
      </c>
      <c r="L17" s="15"/>
      <c r="M17" s="15"/>
      <c r="N17" s="15"/>
      <c r="O17" s="15"/>
      <c r="P17" s="15"/>
      <c r="Q17" s="15"/>
      <c r="R17" s="15"/>
      <c r="S17" s="15"/>
      <c r="T17" s="15"/>
      <c r="AN17" s="15"/>
      <c r="AP17" s="15"/>
    </row>
  </sheetData>
  <mergeCells count="8">
    <mergeCell ref="BE3:BE4"/>
    <mergeCell ref="A14:B14"/>
    <mergeCell ref="A3:A5"/>
    <mergeCell ref="B3:B5"/>
    <mergeCell ref="AM4:AQ4"/>
    <mergeCell ref="C3:AQ3"/>
    <mergeCell ref="U4:Y4"/>
    <mergeCell ref="C4:G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47CB-6B5C-4103-9273-D41C052EE7A1}">
  <sheetPr>
    <tabColor theme="9" tint="0.39997558519241921"/>
  </sheetPr>
  <dimension ref="A1:BW17"/>
  <sheetViews>
    <sheetView topLeftCell="A4" zoomScale="90" zoomScaleNormal="90" workbookViewId="0">
      <selection activeCell="G18" sqref="G18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20" width="14.25" customWidth="1"/>
    <col min="21" max="21" width="14.375" customWidth="1"/>
    <col min="22" max="74" width="11.875" customWidth="1"/>
    <col min="75" max="75" width="14.875" customWidth="1"/>
    <col min="76" max="76" width="13.25" customWidth="1"/>
  </cols>
  <sheetData>
    <row r="1" spans="1:75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5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5" ht="21" x14ac:dyDescent="0.35">
      <c r="A3" s="33" t="s">
        <v>0</v>
      </c>
      <c r="B3" s="33" t="s">
        <v>1</v>
      </c>
      <c r="C3" s="35" t="s">
        <v>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37" t="s">
        <v>18</v>
      </c>
    </row>
    <row r="4" spans="1:75" ht="21" x14ac:dyDescent="0.35">
      <c r="A4" s="44"/>
      <c r="B4" s="44"/>
      <c r="C4" s="35" t="s">
        <v>26</v>
      </c>
      <c r="D4" s="36"/>
      <c r="E4" s="36"/>
      <c r="F4" s="36"/>
      <c r="G4" s="3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47" t="s">
        <v>27</v>
      </c>
      <c r="V4" s="48"/>
      <c r="W4" s="48"/>
      <c r="X4" s="48"/>
      <c r="Y4" s="48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49" t="s">
        <v>28</v>
      </c>
      <c r="AN4" s="50"/>
      <c r="AO4" s="50"/>
      <c r="AP4" s="50"/>
      <c r="AQ4" s="50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51" t="s">
        <v>30</v>
      </c>
      <c r="BF4" s="52"/>
      <c r="BG4" s="52"/>
      <c r="BH4" s="52"/>
      <c r="BI4" s="5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38"/>
    </row>
    <row r="5" spans="1:75" ht="21" x14ac:dyDescent="0.35">
      <c r="A5" s="34"/>
      <c r="B5" s="34"/>
      <c r="C5" s="4" t="s">
        <v>38</v>
      </c>
      <c r="D5" s="4" t="s">
        <v>39</v>
      </c>
      <c r="E5" s="4" t="s">
        <v>41</v>
      </c>
      <c r="F5" s="4" t="s">
        <v>42</v>
      </c>
      <c r="G5" s="4" t="s">
        <v>43</v>
      </c>
      <c r="H5" s="4" t="s">
        <v>49</v>
      </c>
      <c r="I5" s="4" t="s">
        <v>51</v>
      </c>
      <c r="J5" s="4" t="s">
        <v>52</v>
      </c>
      <c r="K5" s="4" t="s">
        <v>56</v>
      </c>
      <c r="L5" s="4" t="s">
        <v>57</v>
      </c>
      <c r="M5" s="4" t="s">
        <v>60</v>
      </c>
      <c r="N5" s="4" t="s">
        <v>61</v>
      </c>
      <c r="O5" s="4" t="s">
        <v>66</v>
      </c>
      <c r="P5" s="4" t="s">
        <v>67</v>
      </c>
      <c r="Q5" s="4" t="s">
        <v>71</v>
      </c>
      <c r="R5" s="4" t="s">
        <v>73</v>
      </c>
      <c r="S5" s="4" t="s">
        <v>77</v>
      </c>
      <c r="T5" s="4" t="s">
        <v>79</v>
      </c>
      <c r="U5" s="10" t="s">
        <v>38</v>
      </c>
      <c r="V5" s="10" t="s">
        <v>39</v>
      </c>
      <c r="W5" s="11" t="s">
        <v>41</v>
      </c>
      <c r="X5" s="11" t="s">
        <v>42</v>
      </c>
      <c r="Y5" s="11" t="s">
        <v>43</v>
      </c>
      <c r="Z5" s="11" t="s">
        <v>49</v>
      </c>
      <c r="AA5" s="11" t="s">
        <v>51</v>
      </c>
      <c r="AB5" s="11" t="s">
        <v>52</v>
      </c>
      <c r="AC5" s="11" t="s">
        <v>56</v>
      </c>
      <c r="AD5" s="11" t="s">
        <v>57</v>
      </c>
      <c r="AE5" s="11" t="s">
        <v>60</v>
      </c>
      <c r="AF5" s="11" t="s">
        <v>61</v>
      </c>
      <c r="AG5" s="11" t="s">
        <v>66</v>
      </c>
      <c r="AH5" s="11" t="s">
        <v>68</v>
      </c>
      <c r="AI5" s="11" t="s">
        <v>72</v>
      </c>
      <c r="AJ5" s="11" t="s">
        <v>73</v>
      </c>
      <c r="AK5" s="11" t="s">
        <v>77</v>
      </c>
      <c r="AL5" s="11" t="s">
        <v>79</v>
      </c>
      <c r="AM5" s="12" t="s">
        <v>38</v>
      </c>
      <c r="AN5" s="12" t="s">
        <v>39</v>
      </c>
      <c r="AO5" s="12" t="s">
        <v>41</v>
      </c>
      <c r="AP5" s="12" t="s">
        <v>42</v>
      </c>
      <c r="AQ5" s="12" t="s">
        <v>43</v>
      </c>
      <c r="AR5" s="12" t="s">
        <v>49</v>
      </c>
      <c r="AS5" s="12" t="s">
        <v>51</v>
      </c>
      <c r="AT5" s="12" t="s">
        <v>53</v>
      </c>
      <c r="AU5" s="12" t="s">
        <v>56</v>
      </c>
      <c r="AV5" s="12" t="s">
        <v>57</v>
      </c>
      <c r="AW5" s="12" t="s">
        <v>60</v>
      </c>
      <c r="AX5" s="12" t="s">
        <v>61</v>
      </c>
      <c r="AY5" s="12" t="s">
        <v>66</v>
      </c>
      <c r="AZ5" s="12" t="s">
        <v>67</v>
      </c>
      <c r="BA5" s="12" t="s">
        <v>71</v>
      </c>
      <c r="BB5" s="12" t="s">
        <v>73</v>
      </c>
      <c r="BC5" s="12" t="s">
        <v>77</v>
      </c>
      <c r="BD5" s="12" t="s">
        <v>79</v>
      </c>
      <c r="BE5" s="14" t="s">
        <v>38</v>
      </c>
      <c r="BF5" s="14" t="s">
        <v>40</v>
      </c>
      <c r="BG5" s="14" t="s">
        <v>41</v>
      </c>
      <c r="BH5" s="14" t="s">
        <v>42</v>
      </c>
      <c r="BI5" s="14" t="s">
        <v>43</v>
      </c>
      <c r="BJ5" s="14" t="s">
        <v>49</v>
      </c>
      <c r="BK5" s="14" t="s">
        <v>51</v>
      </c>
      <c r="BL5" s="14" t="s">
        <v>52</v>
      </c>
      <c r="BM5" s="14" t="s">
        <v>56</v>
      </c>
      <c r="BN5" s="14" t="s">
        <v>57</v>
      </c>
      <c r="BO5" s="14" t="s">
        <v>60</v>
      </c>
      <c r="BP5" s="14" t="s">
        <v>61</v>
      </c>
      <c r="BQ5" s="14" t="s">
        <v>66</v>
      </c>
      <c r="BR5" s="14" t="s">
        <v>68</v>
      </c>
      <c r="BS5" s="14" t="s">
        <v>72</v>
      </c>
      <c r="BT5" s="14" t="s">
        <v>73</v>
      </c>
      <c r="BU5" s="14" t="s">
        <v>77</v>
      </c>
      <c r="BV5" s="14" t="s">
        <v>80</v>
      </c>
      <c r="BW5" s="9"/>
    </row>
    <row r="6" spans="1:75" ht="23.25" x14ac:dyDescent="0.35">
      <c r="A6" s="3">
        <v>1</v>
      </c>
      <c r="B6" s="2" t="s">
        <v>3</v>
      </c>
      <c r="C6" s="2">
        <v>60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500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500</v>
      </c>
      <c r="AC6" s="2">
        <v>0</v>
      </c>
      <c r="AD6" s="2">
        <v>0</v>
      </c>
      <c r="AE6" s="2">
        <v>0</v>
      </c>
      <c r="AF6" s="2">
        <v>8650</v>
      </c>
      <c r="AG6" s="2">
        <v>1800</v>
      </c>
      <c r="AH6" s="2">
        <v>4300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500</v>
      </c>
      <c r="AU6" s="2">
        <v>0</v>
      </c>
      <c r="AV6" s="2">
        <v>0</v>
      </c>
      <c r="AW6" s="2">
        <v>0</v>
      </c>
      <c r="AX6" s="2">
        <v>8800</v>
      </c>
      <c r="AY6" s="2">
        <v>1800</v>
      </c>
      <c r="AZ6" s="2">
        <v>4350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3750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8">
        <f t="shared" ref="BW6:BW13" si="0">SUM(C6:BV6)</f>
        <v>35010</v>
      </c>
    </row>
    <row r="7" spans="1:75" ht="23.25" x14ac:dyDescent="0.35">
      <c r="A7" s="3">
        <v>2</v>
      </c>
      <c r="B7" s="2" t="s">
        <v>6</v>
      </c>
      <c r="C7" s="2">
        <v>20</v>
      </c>
      <c r="D7" s="2">
        <v>40</v>
      </c>
      <c r="E7" s="2">
        <v>20</v>
      </c>
      <c r="F7" s="2">
        <v>40</v>
      </c>
      <c r="G7" s="2">
        <v>0</v>
      </c>
      <c r="H7" s="2">
        <v>0</v>
      </c>
      <c r="I7" s="2">
        <v>0</v>
      </c>
      <c r="J7" s="2">
        <v>20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3750</v>
      </c>
      <c r="AE7" s="2">
        <v>0</v>
      </c>
      <c r="AF7" s="2">
        <v>0</v>
      </c>
      <c r="AG7" s="2">
        <v>0</v>
      </c>
      <c r="AH7" s="2">
        <v>2100</v>
      </c>
      <c r="AI7" s="2">
        <v>5900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3550</v>
      </c>
      <c r="AW7" s="2">
        <v>0</v>
      </c>
      <c r="AX7" s="2">
        <v>0</v>
      </c>
      <c r="AY7" s="2">
        <v>0</v>
      </c>
      <c r="AZ7" s="2">
        <v>2100</v>
      </c>
      <c r="BA7" s="2">
        <v>5950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1200</v>
      </c>
      <c r="BT7" s="2">
        <v>2300</v>
      </c>
      <c r="BU7" s="2">
        <v>0</v>
      </c>
      <c r="BV7" s="2">
        <v>0</v>
      </c>
      <c r="BW7" s="8">
        <f t="shared" si="0"/>
        <v>26990</v>
      </c>
    </row>
    <row r="8" spans="1:75" ht="23.25" x14ac:dyDescent="0.35">
      <c r="A8" s="3">
        <v>3</v>
      </c>
      <c r="B8" s="2" t="s">
        <v>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60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2920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5400</v>
      </c>
      <c r="AB8" s="2">
        <v>3650</v>
      </c>
      <c r="AC8" s="2">
        <v>6250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50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4950</v>
      </c>
      <c r="AT8" s="2">
        <v>3700</v>
      </c>
      <c r="AU8" s="2">
        <v>6200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50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8000</v>
      </c>
      <c r="BS8" s="2">
        <v>0</v>
      </c>
      <c r="BT8" s="2">
        <v>0</v>
      </c>
      <c r="BU8" s="2">
        <v>0</v>
      </c>
      <c r="BV8" s="2">
        <v>0</v>
      </c>
      <c r="BW8" s="8">
        <f t="shared" si="0"/>
        <v>41230</v>
      </c>
    </row>
    <row r="9" spans="1:75" ht="23.25" x14ac:dyDescent="0.35">
      <c r="A9" s="3">
        <v>4</v>
      </c>
      <c r="B9" s="2" t="s">
        <v>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20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1050</v>
      </c>
      <c r="Z9" s="2">
        <v>2550</v>
      </c>
      <c r="AA9" s="2">
        <v>0</v>
      </c>
      <c r="AB9" s="2">
        <v>0</v>
      </c>
      <c r="AC9" s="2">
        <v>0</v>
      </c>
      <c r="AD9" s="2">
        <v>1950</v>
      </c>
      <c r="AE9" s="2">
        <v>0</v>
      </c>
      <c r="AF9" s="2">
        <v>0</v>
      </c>
      <c r="AG9" s="2">
        <v>250</v>
      </c>
      <c r="AH9" s="2">
        <v>1850</v>
      </c>
      <c r="AI9" s="2">
        <v>100</v>
      </c>
      <c r="AJ9" s="2">
        <v>250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1000</v>
      </c>
      <c r="AR9" s="2">
        <v>2550</v>
      </c>
      <c r="AS9" s="2">
        <v>0</v>
      </c>
      <c r="AT9" s="2">
        <v>0</v>
      </c>
      <c r="AU9" s="2">
        <v>0</v>
      </c>
      <c r="AV9" s="2">
        <v>1950</v>
      </c>
      <c r="AW9" s="2">
        <v>0</v>
      </c>
      <c r="AX9" s="2">
        <v>0</v>
      </c>
      <c r="AY9" s="2">
        <v>250</v>
      </c>
      <c r="AZ9" s="2">
        <v>1850</v>
      </c>
      <c r="BA9" s="2">
        <v>100</v>
      </c>
      <c r="BB9" s="2">
        <v>250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1500</v>
      </c>
      <c r="BU9" s="2">
        <v>0</v>
      </c>
      <c r="BV9" s="2">
        <v>300</v>
      </c>
      <c r="BW9" s="8">
        <f t="shared" si="0"/>
        <v>17770</v>
      </c>
    </row>
    <row r="10" spans="1:75" ht="23.25" x14ac:dyDescent="0.35">
      <c r="A10" s="3">
        <v>5</v>
      </c>
      <c r="B10" s="2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1400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50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1350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50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100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8">
        <f t="shared" si="0"/>
        <v>2950</v>
      </c>
    </row>
    <row r="11" spans="1:75" ht="23.25" x14ac:dyDescent="0.35">
      <c r="A11" s="3">
        <v>6</v>
      </c>
      <c r="B11" s="2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1900</v>
      </c>
      <c r="AD11" s="2">
        <v>3900</v>
      </c>
      <c r="AE11" s="2">
        <v>3900</v>
      </c>
      <c r="AF11" s="2">
        <v>6050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1650</v>
      </c>
      <c r="AV11" s="2">
        <v>3900</v>
      </c>
      <c r="AW11" s="2">
        <v>3900</v>
      </c>
      <c r="AX11" s="2">
        <v>6050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8">
        <f t="shared" si="0"/>
        <v>31250</v>
      </c>
    </row>
    <row r="12" spans="1:75" ht="23.25" x14ac:dyDescent="0.35">
      <c r="A12" s="3">
        <v>7</v>
      </c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20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500</v>
      </c>
      <c r="AA12" s="2">
        <v>2600</v>
      </c>
      <c r="AB12" s="2">
        <v>0</v>
      </c>
      <c r="AC12" s="2">
        <v>100</v>
      </c>
      <c r="AD12" s="2">
        <v>0</v>
      </c>
      <c r="AE12" s="2">
        <v>0</v>
      </c>
      <c r="AF12" s="2">
        <v>800</v>
      </c>
      <c r="AG12" s="2">
        <v>0</v>
      </c>
      <c r="AH12" s="2">
        <v>0</v>
      </c>
      <c r="AI12" s="2">
        <v>450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300</v>
      </c>
      <c r="AS12" s="2">
        <v>1900</v>
      </c>
      <c r="AT12" s="2">
        <v>0</v>
      </c>
      <c r="AU12" s="2">
        <v>100</v>
      </c>
      <c r="AV12" s="2">
        <v>0</v>
      </c>
      <c r="AW12" s="2">
        <v>0</v>
      </c>
      <c r="AX12" s="2">
        <v>800</v>
      </c>
      <c r="AY12" s="2">
        <v>0</v>
      </c>
      <c r="AZ12" s="2">
        <v>0</v>
      </c>
      <c r="BA12" s="2">
        <v>450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8">
        <f t="shared" si="0"/>
        <v>8020</v>
      </c>
    </row>
    <row r="13" spans="1:75" ht="23.25" x14ac:dyDescent="0.35">
      <c r="A13" s="3">
        <v>8</v>
      </c>
      <c r="B13" s="2" t="s">
        <v>4</v>
      </c>
      <c r="C13" s="2">
        <v>240</v>
      </c>
      <c r="D13" s="2">
        <v>0</v>
      </c>
      <c r="E13" s="2">
        <v>0</v>
      </c>
      <c r="F13" s="2">
        <v>0</v>
      </c>
      <c r="G13" s="2">
        <v>0</v>
      </c>
      <c r="H13" s="2">
        <v>660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240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2400</v>
      </c>
      <c r="AA13" s="2">
        <v>0</v>
      </c>
      <c r="AB13" s="2">
        <v>0</v>
      </c>
      <c r="AC13" s="2">
        <v>0</v>
      </c>
      <c r="AD13" s="2">
        <v>0</v>
      </c>
      <c r="AE13" s="2">
        <v>5650</v>
      </c>
      <c r="AF13" s="2">
        <v>3550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2450</v>
      </c>
      <c r="AS13" s="2">
        <v>0</v>
      </c>
      <c r="AT13" s="2">
        <v>0</v>
      </c>
      <c r="AU13" s="2">
        <v>0</v>
      </c>
      <c r="AV13" s="2">
        <v>0</v>
      </c>
      <c r="AW13" s="2">
        <v>5650</v>
      </c>
      <c r="AX13" s="2">
        <v>3550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4300</v>
      </c>
      <c r="BQ13" s="2">
        <v>2550</v>
      </c>
      <c r="BR13" s="2">
        <v>0</v>
      </c>
      <c r="BS13" s="2">
        <v>0</v>
      </c>
      <c r="BT13" s="2">
        <v>0</v>
      </c>
      <c r="BU13" s="2">
        <v>1750</v>
      </c>
      <c r="BV13" s="2">
        <v>0</v>
      </c>
      <c r="BW13" s="8">
        <f t="shared" si="0"/>
        <v>32990</v>
      </c>
    </row>
    <row r="14" spans="1:75" ht="23.25" x14ac:dyDescent="0.35">
      <c r="A14" s="39" t="s">
        <v>18</v>
      </c>
      <c r="B14" s="40"/>
      <c r="C14" s="5">
        <f>SUM(C6:C13)</f>
        <v>320</v>
      </c>
      <c r="D14" s="5">
        <f t="shared" ref="D14:AQ14" si="1">SUM(D6:D13)</f>
        <v>40</v>
      </c>
      <c r="E14" s="5">
        <f t="shared" si="1"/>
        <v>20</v>
      </c>
      <c r="F14" s="5">
        <f t="shared" si="1"/>
        <v>40</v>
      </c>
      <c r="G14" s="5">
        <f t="shared" si="1"/>
        <v>0</v>
      </c>
      <c r="H14" s="5">
        <f t="shared" ref="H14:M14" si="2">SUM(H6:H13)</f>
        <v>700</v>
      </c>
      <c r="I14" s="5">
        <f t="shared" si="2"/>
        <v>60</v>
      </c>
      <c r="J14" s="5">
        <f t="shared" si="2"/>
        <v>20</v>
      </c>
      <c r="K14" s="5">
        <f t="shared" si="2"/>
        <v>0</v>
      </c>
      <c r="L14" s="5">
        <f t="shared" si="2"/>
        <v>0</v>
      </c>
      <c r="M14" s="5">
        <f t="shared" si="2"/>
        <v>0</v>
      </c>
      <c r="N14" s="5">
        <f>SUM(N6:N13)</f>
        <v>0</v>
      </c>
      <c r="O14" s="5">
        <f>SUM(O6:O13)</f>
        <v>0</v>
      </c>
      <c r="P14" s="5">
        <f>SUM(P6:P13)</f>
        <v>0</v>
      </c>
      <c r="Q14" s="5">
        <f>SUM(Q6:Q13)</f>
        <v>0</v>
      </c>
      <c r="R14" s="5">
        <f>SUM(R6:R13)</f>
        <v>0</v>
      </c>
      <c r="S14" s="5">
        <f>S13</f>
        <v>0</v>
      </c>
      <c r="T14" s="5">
        <f>SUM(T6:T13)</f>
        <v>3660</v>
      </c>
      <c r="U14" s="5">
        <f t="shared" si="1"/>
        <v>1400</v>
      </c>
      <c r="V14" s="5">
        <f t="shared" si="1"/>
        <v>0</v>
      </c>
      <c r="W14" s="5">
        <f t="shared" si="1"/>
        <v>0</v>
      </c>
      <c r="X14" s="5">
        <f t="shared" si="1"/>
        <v>0</v>
      </c>
      <c r="Y14" s="5">
        <f t="shared" si="1"/>
        <v>1050</v>
      </c>
      <c r="Z14" s="5">
        <f t="shared" ref="Z14:AE14" si="3">SUM(Z6:Z13)</f>
        <v>5450</v>
      </c>
      <c r="AA14" s="5">
        <f t="shared" si="3"/>
        <v>8000</v>
      </c>
      <c r="AB14" s="5">
        <f t="shared" si="3"/>
        <v>4150</v>
      </c>
      <c r="AC14" s="5">
        <f t="shared" si="3"/>
        <v>8250</v>
      </c>
      <c r="AD14" s="5">
        <f t="shared" si="3"/>
        <v>9650</v>
      </c>
      <c r="AE14" s="5">
        <f t="shared" si="3"/>
        <v>9550</v>
      </c>
      <c r="AF14" s="5">
        <f>SUM(AF6:AF13)</f>
        <v>19050</v>
      </c>
      <c r="AG14" s="5">
        <f>SUM(AG6:AG13)</f>
        <v>2050</v>
      </c>
      <c r="AH14" s="5">
        <f>SUM(AH6:AH13)</f>
        <v>8250</v>
      </c>
      <c r="AI14" s="5">
        <f>SUM(AI6:AI13)</f>
        <v>6450</v>
      </c>
      <c r="AJ14" s="5">
        <f>SUM(AJ6:AJ13)</f>
        <v>300</v>
      </c>
      <c r="AK14" s="5">
        <f>AK13</f>
        <v>0</v>
      </c>
      <c r="AL14" s="5">
        <f>SUM(AL6:AL13)</f>
        <v>0</v>
      </c>
      <c r="AM14" s="5">
        <f t="shared" si="1"/>
        <v>1350</v>
      </c>
      <c r="AN14" s="5">
        <f t="shared" si="1"/>
        <v>0</v>
      </c>
      <c r="AO14" s="5">
        <f t="shared" si="1"/>
        <v>0</v>
      </c>
      <c r="AP14" s="5">
        <f t="shared" si="1"/>
        <v>0</v>
      </c>
      <c r="AQ14" s="5">
        <f t="shared" si="1"/>
        <v>1000</v>
      </c>
      <c r="AR14" s="5">
        <f t="shared" ref="AR14:AW14" si="4">SUM(AR6:AR13)</f>
        <v>5300</v>
      </c>
      <c r="AS14" s="5">
        <f t="shared" si="4"/>
        <v>6850</v>
      </c>
      <c r="AT14" s="5">
        <f t="shared" si="4"/>
        <v>4200</v>
      </c>
      <c r="AU14" s="5">
        <f t="shared" si="4"/>
        <v>7950</v>
      </c>
      <c r="AV14" s="5">
        <f t="shared" si="4"/>
        <v>9450</v>
      </c>
      <c r="AW14" s="5">
        <f t="shared" si="4"/>
        <v>9550</v>
      </c>
      <c r="AX14" s="5">
        <f>SUM(AX6:AX13)</f>
        <v>19200</v>
      </c>
      <c r="AY14" s="5">
        <f>SUM(AY6:AY13)</f>
        <v>2050</v>
      </c>
      <c r="AZ14" s="5">
        <f>SUM(AZ6:AZ13)</f>
        <v>8300</v>
      </c>
      <c r="BA14" s="5">
        <f>SUM(BA6:BA13)</f>
        <v>6500</v>
      </c>
      <c r="BB14" s="5">
        <f>SUM(BB6:BB13)</f>
        <v>300</v>
      </c>
      <c r="BC14" s="5">
        <f>BC13</f>
        <v>0</v>
      </c>
      <c r="BD14" s="5">
        <f>SUM(BD6:BD13)</f>
        <v>0</v>
      </c>
      <c r="BE14" s="5">
        <f t="shared" ref="BE14:BG14" si="5">SUM(BE6:BE13)</f>
        <v>100</v>
      </c>
      <c r="BF14" s="5">
        <f t="shared" si="5"/>
        <v>0</v>
      </c>
      <c r="BG14" s="5">
        <f t="shared" si="5"/>
        <v>0</v>
      </c>
      <c r="BH14" s="5">
        <f t="shared" ref="BH14:BW14" si="6">SUM(BH6:BH13)</f>
        <v>0</v>
      </c>
      <c r="BI14" s="5">
        <f t="shared" si="6"/>
        <v>0</v>
      </c>
      <c r="BJ14" s="5">
        <f t="shared" si="6"/>
        <v>0</v>
      </c>
      <c r="BK14" s="5">
        <f t="shared" si="6"/>
        <v>0</v>
      </c>
      <c r="BL14" s="5">
        <f t="shared" si="6"/>
        <v>0</v>
      </c>
      <c r="BM14" s="5">
        <f t="shared" si="6"/>
        <v>0</v>
      </c>
      <c r="BN14" s="5">
        <f t="shared" si="6"/>
        <v>0</v>
      </c>
      <c r="BO14" s="5">
        <f t="shared" ref="BO14:BT14" si="7">SUM(BO6:BO13)</f>
        <v>0</v>
      </c>
      <c r="BP14" s="5">
        <f t="shared" si="7"/>
        <v>8050</v>
      </c>
      <c r="BQ14" s="5">
        <f t="shared" si="7"/>
        <v>2550</v>
      </c>
      <c r="BR14" s="5">
        <f t="shared" si="7"/>
        <v>8000</v>
      </c>
      <c r="BS14" s="5">
        <f t="shared" si="7"/>
        <v>1200</v>
      </c>
      <c r="BT14" s="5">
        <f t="shared" si="7"/>
        <v>3800</v>
      </c>
      <c r="BU14" s="5">
        <f>BU13</f>
        <v>1750</v>
      </c>
      <c r="BV14" s="5">
        <f>SUM(BV6:BV13)</f>
        <v>300</v>
      </c>
      <c r="BW14" s="8">
        <f t="shared" si="6"/>
        <v>196210</v>
      </c>
    </row>
    <row r="16" spans="1:75" ht="21" x14ac:dyDescent="0.35">
      <c r="A16" s="1" t="s">
        <v>84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</row>
    <row r="17" spans="1:74" ht="21" x14ac:dyDescent="0.35">
      <c r="A17" s="1" t="s">
        <v>24</v>
      </c>
      <c r="Z17" s="15"/>
      <c r="AA17" s="15"/>
      <c r="AB17" s="15"/>
      <c r="AC17" s="15"/>
      <c r="AD17" s="15"/>
      <c r="AE17" s="15"/>
      <c r="AF17" s="15">
        <f>AF14+AX14+BP14</f>
        <v>46300</v>
      </c>
      <c r="AG17" s="15">
        <f>AG14+AY14+BQ14</f>
        <v>6650</v>
      </c>
      <c r="AH17" s="15">
        <f>AH14+AZ14+BR14</f>
        <v>24550</v>
      </c>
      <c r="AI17" s="15"/>
      <c r="AJ17" s="15"/>
      <c r="AK17" s="15"/>
      <c r="AL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</row>
  </sheetData>
  <mergeCells count="9">
    <mergeCell ref="A14:B14"/>
    <mergeCell ref="A3:A5"/>
    <mergeCell ref="B3:B5"/>
    <mergeCell ref="C3:AQ3"/>
    <mergeCell ref="BW3:BW4"/>
    <mergeCell ref="AM4:AQ4"/>
    <mergeCell ref="U4:Y4"/>
    <mergeCell ref="C4:G4"/>
    <mergeCell ref="BE4:BI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347D-F2EE-4237-A424-0571FDD02AE0}">
  <sheetPr>
    <tabColor theme="9" tint="0.39997558519241921"/>
  </sheetPr>
  <dimension ref="A1:G15"/>
  <sheetViews>
    <sheetView tabSelected="1" workbookViewId="0">
      <selection activeCell="I7" sqref="I7"/>
    </sheetView>
  </sheetViews>
  <sheetFormatPr defaultRowHeight="14.25" x14ac:dyDescent="0.2"/>
  <cols>
    <col min="1" max="1" width="13.125" customWidth="1"/>
    <col min="2" max="2" width="26.5" customWidth="1"/>
    <col min="3" max="3" width="18.125" customWidth="1"/>
    <col min="4" max="4" width="20" customWidth="1"/>
    <col min="5" max="5" width="17" customWidth="1"/>
    <col min="6" max="6" width="19.125" customWidth="1"/>
    <col min="7" max="7" width="11.75" bestFit="1" customWidth="1"/>
  </cols>
  <sheetData>
    <row r="1" spans="1:7" ht="21" x14ac:dyDescent="0.35">
      <c r="A1" s="7" t="s">
        <v>31</v>
      </c>
      <c r="B1" s="1"/>
      <c r="C1" s="1"/>
      <c r="D1" s="1"/>
      <c r="E1" s="1"/>
    </row>
    <row r="2" spans="1:7" ht="21" x14ac:dyDescent="0.35">
      <c r="A2" s="1"/>
      <c r="B2" s="1"/>
      <c r="C2" s="1"/>
      <c r="D2" s="1"/>
      <c r="E2" s="1"/>
    </row>
    <row r="3" spans="1:7" ht="21" x14ac:dyDescent="0.35">
      <c r="A3" s="33" t="s">
        <v>0</v>
      </c>
      <c r="B3" s="33" t="s">
        <v>1</v>
      </c>
      <c r="C3" s="35" t="s">
        <v>44</v>
      </c>
      <c r="D3" s="36"/>
      <c r="E3" s="36"/>
      <c r="F3" s="37" t="s">
        <v>18</v>
      </c>
    </row>
    <row r="4" spans="1:7" ht="21" x14ac:dyDescent="0.35">
      <c r="A4" s="34"/>
      <c r="B4" s="34"/>
      <c r="C4" s="18" t="s">
        <v>46</v>
      </c>
      <c r="D4" s="19" t="s">
        <v>45</v>
      </c>
      <c r="E4" s="19" t="s">
        <v>78</v>
      </c>
      <c r="F4" s="38"/>
    </row>
    <row r="5" spans="1:7" ht="23.25" x14ac:dyDescent="0.35">
      <c r="A5" s="3">
        <v>1</v>
      </c>
      <c r="B5" s="2" t="s">
        <v>3</v>
      </c>
      <c r="C5" s="2">
        <f>'E-claim'!O5</f>
        <v>239957.38</v>
      </c>
      <c r="D5" s="2">
        <f>'moph-claim'!BE6</f>
        <v>14260</v>
      </c>
      <c r="E5" s="2">
        <f>'KTB โอนเข้า CUP'!BW6</f>
        <v>35010</v>
      </c>
      <c r="F5" s="8">
        <f t="shared" ref="F5:F12" si="0">SUM(C5:E5)</f>
        <v>289227.38</v>
      </c>
    </row>
    <row r="6" spans="1:7" ht="23.25" x14ac:dyDescent="0.35">
      <c r="A6" s="3">
        <v>2</v>
      </c>
      <c r="B6" s="2" t="s">
        <v>6</v>
      </c>
      <c r="C6" s="2">
        <f>'E-claim'!O6</f>
        <v>279660.63</v>
      </c>
      <c r="D6" s="2">
        <f>'moph-claim'!BE7</f>
        <v>23760</v>
      </c>
      <c r="E6" s="2">
        <f>'KTB โอนเข้า CUP'!BW7</f>
        <v>26990</v>
      </c>
      <c r="F6" s="8">
        <f t="shared" si="0"/>
        <v>330410.63</v>
      </c>
    </row>
    <row r="7" spans="1:7" ht="23.25" x14ac:dyDescent="0.35">
      <c r="A7" s="3">
        <v>3</v>
      </c>
      <c r="B7" s="2" t="s">
        <v>7</v>
      </c>
      <c r="C7" s="2">
        <f>'E-claim'!O7</f>
        <v>300848.46000000002</v>
      </c>
      <c r="D7" s="2">
        <f>'moph-claim'!BE8</f>
        <v>22480</v>
      </c>
      <c r="E7" s="2">
        <f>'KTB โอนเข้า CUP'!BW8</f>
        <v>41230</v>
      </c>
      <c r="F7" s="8">
        <f t="shared" si="0"/>
        <v>364558.46</v>
      </c>
    </row>
    <row r="8" spans="1:7" ht="23.25" x14ac:dyDescent="0.35">
      <c r="A8" s="3">
        <v>4</v>
      </c>
      <c r="B8" s="2" t="s">
        <v>8</v>
      </c>
      <c r="C8" s="2">
        <f>'E-claim'!O8</f>
        <v>144392.57</v>
      </c>
      <c r="D8" s="2">
        <f>'moph-claim'!BE9</f>
        <v>7200</v>
      </c>
      <c r="E8" s="2">
        <f>'KTB โอนเข้า CUP'!BW9</f>
        <v>17770</v>
      </c>
      <c r="F8" s="8">
        <f t="shared" si="0"/>
        <v>169362.57</v>
      </c>
    </row>
    <row r="9" spans="1:7" ht="23.25" x14ac:dyDescent="0.35">
      <c r="A9" s="3">
        <v>5</v>
      </c>
      <c r="B9" s="2" t="s">
        <v>9</v>
      </c>
      <c r="C9" s="2">
        <f>'E-claim'!O9</f>
        <v>55999.92</v>
      </c>
      <c r="D9" s="2">
        <f>'moph-claim'!BE10</f>
        <v>7580</v>
      </c>
      <c r="E9" s="2">
        <f>'KTB โอนเข้า CUP'!BW10</f>
        <v>2950</v>
      </c>
      <c r="F9" s="8">
        <f t="shared" si="0"/>
        <v>66529.919999999998</v>
      </c>
    </row>
    <row r="10" spans="1:7" ht="23.25" x14ac:dyDescent="0.35">
      <c r="A10" s="3">
        <v>6</v>
      </c>
      <c r="B10" s="2" t="s">
        <v>10</v>
      </c>
      <c r="C10" s="2">
        <f>'E-claim'!O10</f>
        <v>186845.61</v>
      </c>
      <c r="D10" s="2">
        <f>'moph-claim'!BE11</f>
        <v>7180</v>
      </c>
      <c r="E10" s="2">
        <f>'KTB โอนเข้า CUP'!BW11</f>
        <v>31250</v>
      </c>
      <c r="F10" s="8">
        <f t="shared" si="0"/>
        <v>225275.61</v>
      </c>
    </row>
    <row r="11" spans="1:7" ht="23.25" x14ac:dyDescent="0.35">
      <c r="A11" s="3">
        <v>7</v>
      </c>
      <c r="B11" s="2" t="s">
        <v>11</v>
      </c>
      <c r="C11" s="2">
        <f>'E-claim'!O11</f>
        <v>118796.98000000001</v>
      </c>
      <c r="D11" s="2">
        <f>'moph-claim'!BE12</f>
        <v>5260</v>
      </c>
      <c r="E11" s="2">
        <f>'KTB โอนเข้า CUP'!BW12</f>
        <v>8020</v>
      </c>
      <c r="F11" s="8">
        <f t="shared" si="0"/>
        <v>132076.98000000001</v>
      </c>
    </row>
    <row r="12" spans="1:7" ht="23.25" x14ac:dyDescent="0.35">
      <c r="A12" s="20">
        <v>8</v>
      </c>
      <c r="B12" s="21" t="s">
        <v>4</v>
      </c>
      <c r="C12" s="21">
        <f>'E-claim'!O12</f>
        <v>392115.33</v>
      </c>
      <c r="D12" s="21">
        <f>'moph-claim'!BE13</f>
        <v>132915</v>
      </c>
      <c r="E12" s="21">
        <f>'KTB โอนเข้า CUP'!BW13</f>
        <v>32990</v>
      </c>
      <c r="F12" s="8">
        <f t="shared" si="0"/>
        <v>558020.33000000007</v>
      </c>
    </row>
    <row r="13" spans="1:7" ht="23.25" x14ac:dyDescent="0.35">
      <c r="A13" s="39" t="s">
        <v>18</v>
      </c>
      <c r="B13" s="40"/>
      <c r="C13" s="5">
        <f>SUM(C5:C12)</f>
        <v>1718616.8800000001</v>
      </c>
      <c r="D13" s="5">
        <f t="shared" ref="D13:E13" si="1">SUM(D5:D12)</f>
        <v>220635</v>
      </c>
      <c r="E13" s="5">
        <f t="shared" si="1"/>
        <v>196210</v>
      </c>
      <c r="F13" s="8">
        <f>SUM(F5:F12)</f>
        <v>2135461.88</v>
      </c>
      <c r="G13" s="15"/>
    </row>
    <row r="14" spans="1:7" x14ac:dyDescent="0.2">
      <c r="G14" s="15"/>
    </row>
    <row r="15" spans="1:7" x14ac:dyDescent="0.2">
      <c r="G15" s="15">
        <f>F13-F12</f>
        <v>1577441.5499999998</v>
      </c>
    </row>
  </sheetData>
  <mergeCells count="5">
    <mergeCell ref="A3:A4"/>
    <mergeCell ref="B3:B4"/>
    <mergeCell ref="C3:E3"/>
    <mergeCell ref="F3:F4"/>
    <mergeCell ref="A13:B1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75E63-B471-47D0-B4EE-3BC1FFF45D69}">
  <sheetPr>
    <tabColor theme="7" tint="0.39997558519241921"/>
  </sheetPr>
  <dimension ref="A1:G16"/>
  <sheetViews>
    <sheetView zoomScale="90" zoomScaleNormal="90" workbookViewId="0">
      <selection activeCell="J9" sqref="J9"/>
    </sheetView>
  </sheetViews>
  <sheetFormatPr defaultRowHeight="14.25" x14ac:dyDescent="0.2"/>
  <cols>
    <col min="1" max="1" width="7.875" customWidth="1"/>
    <col min="2" max="2" width="16" customWidth="1"/>
    <col min="3" max="3" width="16.5" customWidth="1"/>
    <col min="4" max="4" width="17.625" customWidth="1"/>
    <col min="5" max="5" width="17" customWidth="1"/>
    <col min="6" max="6" width="28.375" customWidth="1"/>
    <col min="7" max="7" width="14.875" customWidth="1"/>
    <col min="8" max="8" width="13.25" customWidth="1"/>
  </cols>
  <sheetData>
    <row r="1" spans="1:7" ht="21" x14ac:dyDescent="0.35">
      <c r="A1" s="7" t="s">
        <v>31</v>
      </c>
      <c r="B1" s="1"/>
      <c r="C1" s="1"/>
      <c r="D1" s="1"/>
      <c r="E1" s="1"/>
      <c r="F1" s="1"/>
    </row>
    <row r="2" spans="1:7" ht="21" x14ac:dyDescent="0.35">
      <c r="A2" s="1"/>
      <c r="B2" s="1"/>
      <c r="C2" s="1"/>
      <c r="D2" s="1"/>
      <c r="E2" s="1"/>
      <c r="F2" s="1"/>
    </row>
    <row r="3" spans="1:7" ht="21" x14ac:dyDescent="0.35">
      <c r="A3" s="33" t="s">
        <v>0</v>
      </c>
      <c r="B3" s="33" t="s">
        <v>1</v>
      </c>
      <c r="C3" s="35" t="s">
        <v>2</v>
      </c>
      <c r="D3" s="36"/>
      <c r="E3" s="36"/>
      <c r="F3" s="13"/>
      <c r="G3" s="37" t="s">
        <v>18</v>
      </c>
    </row>
    <row r="4" spans="1:7" ht="21" x14ac:dyDescent="0.35">
      <c r="A4" s="44"/>
      <c r="B4" s="44"/>
      <c r="C4" s="29" t="s">
        <v>26</v>
      </c>
      <c r="D4" s="30" t="s">
        <v>27</v>
      </c>
      <c r="E4" s="31" t="s">
        <v>28</v>
      </c>
      <c r="F4" s="32" t="s">
        <v>30</v>
      </c>
      <c r="G4" s="38"/>
    </row>
    <row r="5" spans="1:7" ht="21" x14ac:dyDescent="0.35">
      <c r="A5" s="34"/>
      <c r="B5" s="34"/>
      <c r="C5" s="4" t="s">
        <v>77</v>
      </c>
      <c r="D5" s="10" t="s">
        <v>77</v>
      </c>
      <c r="E5" s="12" t="s">
        <v>77</v>
      </c>
      <c r="F5" s="14" t="s">
        <v>77</v>
      </c>
      <c r="G5" s="9"/>
    </row>
    <row r="6" spans="1:7" ht="23.25" x14ac:dyDescent="0.35">
      <c r="A6" s="3">
        <v>1</v>
      </c>
      <c r="B6" s="2" t="s">
        <v>3</v>
      </c>
      <c r="C6" s="2">
        <v>9900</v>
      </c>
      <c r="D6" s="2">
        <v>7900</v>
      </c>
      <c r="E6" s="2">
        <v>8050</v>
      </c>
      <c r="F6" s="2">
        <v>3950</v>
      </c>
      <c r="G6" s="8">
        <f t="shared" ref="G6:G12" si="0">SUM(C6:F6)</f>
        <v>29800</v>
      </c>
    </row>
    <row r="7" spans="1:7" ht="23.25" x14ac:dyDescent="0.35">
      <c r="A7" s="3">
        <v>2</v>
      </c>
      <c r="B7" s="2" t="s">
        <v>6</v>
      </c>
      <c r="C7" s="2">
        <v>0</v>
      </c>
      <c r="D7" s="2">
        <v>0</v>
      </c>
      <c r="E7" s="2">
        <v>0</v>
      </c>
      <c r="F7" s="2">
        <v>0</v>
      </c>
      <c r="G7" s="8">
        <f t="shared" si="0"/>
        <v>0</v>
      </c>
    </row>
    <row r="8" spans="1:7" ht="23.25" x14ac:dyDescent="0.35">
      <c r="A8" s="3">
        <v>3</v>
      </c>
      <c r="B8" s="2" t="s">
        <v>7</v>
      </c>
      <c r="C8" s="2">
        <v>0</v>
      </c>
      <c r="D8" s="2">
        <v>0</v>
      </c>
      <c r="E8" s="2">
        <v>0</v>
      </c>
      <c r="F8" s="2">
        <v>0</v>
      </c>
      <c r="G8" s="8">
        <f t="shared" si="0"/>
        <v>0</v>
      </c>
    </row>
    <row r="9" spans="1:7" ht="23.25" x14ac:dyDescent="0.35">
      <c r="A9" s="3">
        <v>4</v>
      </c>
      <c r="B9" s="2" t="s">
        <v>8</v>
      </c>
      <c r="C9" s="2">
        <v>0</v>
      </c>
      <c r="D9" s="2">
        <v>0</v>
      </c>
      <c r="E9" s="2">
        <v>0</v>
      </c>
      <c r="F9" s="2">
        <v>100</v>
      </c>
      <c r="G9" s="8">
        <f t="shared" si="0"/>
        <v>100</v>
      </c>
    </row>
    <row r="10" spans="1:7" ht="23.25" x14ac:dyDescent="0.35">
      <c r="A10" s="3">
        <v>5</v>
      </c>
      <c r="B10" s="2" t="s">
        <v>9</v>
      </c>
      <c r="C10" s="2">
        <v>0</v>
      </c>
      <c r="D10" s="2">
        <v>0</v>
      </c>
      <c r="E10" s="2">
        <v>0</v>
      </c>
      <c r="F10" s="2">
        <v>0</v>
      </c>
      <c r="G10" s="8">
        <f t="shared" si="0"/>
        <v>0</v>
      </c>
    </row>
    <row r="11" spans="1:7" ht="23.25" x14ac:dyDescent="0.35">
      <c r="A11" s="3">
        <v>6</v>
      </c>
      <c r="B11" s="2" t="s">
        <v>10</v>
      </c>
      <c r="C11" s="2">
        <v>0</v>
      </c>
      <c r="D11" s="2">
        <v>0</v>
      </c>
      <c r="E11" s="2">
        <v>0</v>
      </c>
      <c r="F11" s="2">
        <v>0</v>
      </c>
      <c r="G11" s="8">
        <f t="shared" si="0"/>
        <v>0</v>
      </c>
    </row>
    <row r="12" spans="1:7" ht="23.25" x14ac:dyDescent="0.35">
      <c r="A12" s="3">
        <v>7</v>
      </c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8">
        <f t="shared" si="0"/>
        <v>0</v>
      </c>
    </row>
    <row r="13" spans="1:7" ht="23.25" x14ac:dyDescent="0.35">
      <c r="A13" s="39" t="s">
        <v>18</v>
      </c>
      <c r="B13" s="40"/>
      <c r="C13" s="5">
        <f>SUM(C6:C12)</f>
        <v>9900</v>
      </c>
      <c r="D13" s="5">
        <f>SUM(D6:D12)</f>
        <v>7900</v>
      </c>
      <c r="E13" s="5">
        <f>SUM(E6:E12)</f>
        <v>8050</v>
      </c>
      <c r="F13" s="5">
        <f>SUM(F6:F12)</f>
        <v>4050</v>
      </c>
      <c r="G13" s="8">
        <f>SUM(G6:G12)</f>
        <v>29900</v>
      </c>
    </row>
    <row r="15" spans="1:7" ht="21" x14ac:dyDescent="0.35">
      <c r="A15" s="1" t="s">
        <v>85</v>
      </c>
      <c r="D15" s="15"/>
      <c r="E15" s="15"/>
      <c r="F15" s="15"/>
    </row>
    <row r="16" spans="1:7" ht="21" x14ac:dyDescent="0.35">
      <c r="A16" s="1" t="s">
        <v>24</v>
      </c>
    </row>
  </sheetData>
  <mergeCells count="5">
    <mergeCell ref="A13:B13"/>
    <mergeCell ref="A3:A5"/>
    <mergeCell ref="B3:B5"/>
    <mergeCell ref="C3:E3"/>
    <mergeCell ref="G3:G4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E-claim</vt:lpstr>
      <vt:lpstr>moph-claim</vt:lpstr>
      <vt:lpstr>KTB โอนเข้า CUP</vt:lpstr>
      <vt:lpstr>Total</vt:lpstr>
      <vt:lpstr>KTB โอนตรงหน่วยบริการ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2025-04-03T09:55:41Z</cp:lastPrinted>
  <dcterms:created xsi:type="dcterms:W3CDTF">2024-04-03T06:45:59Z</dcterms:created>
  <dcterms:modified xsi:type="dcterms:W3CDTF">2025-07-08T08:44:21Z</dcterms:modified>
</cp:coreProperties>
</file>